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O:\Jugend und Familie\Fachaufsicht Kita\FACHAUFSICHT\Aktuelle Themen in Bearbeitung\Formulare in ÜBERARBEITUNG\"/>
    </mc:Choice>
  </mc:AlternateContent>
  <xr:revisionPtr revIDLastSave="0" documentId="13_ncr:1_{57E3EA2E-B3E7-422F-8853-9FFA99BD2F8D}" xr6:coauthVersionLast="36" xr6:coauthVersionMax="36" xr10:uidLastSave="{00000000-0000-0000-0000-000000000000}"/>
  <bookViews>
    <workbookView xWindow="120" yWindow="468" windowWidth="15180" windowHeight="7680" activeTab="3" xr2:uid="{00000000-000D-0000-FFFF-FFFF00000000}"/>
  </bookViews>
  <sheets>
    <sheet name="Stammdaten Integration" sheetId="14" r:id="rId1"/>
    <sheet name=" Übergangsfrist" sheetId="19" r:id="rId2"/>
    <sheet name="Anl. Personal HKJGB" sheetId="20" r:id="rId3"/>
    <sheet name="Erläuterungen" sheetId="22" r:id="rId4"/>
    <sheet name="Gruppenreduzierung Integration" sheetId="21" r:id="rId5"/>
    <sheet name="Anlage PersonalHessKiföG" sheetId="13" state="hidden" r:id="rId6"/>
    <sheet name="Tabelle1" sheetId="15" state="hidden" r:id="rId7"/>
    <sheet name="Quelle Drop Down Ausbildung" sheetId="18" state="hidden" r:id="rId8"/>
  </sheets>
  <externalReferences>
    <externalReference r:id="rId9"/>
  </externalReferences>
  <definedNames>
    <definedName name="Art">[1]Tabelle2!$D$5:$D$6</definedName>
    <definedName name="Bauphase">[1]!Tabelle1[Bauphasen]</definedName>
    <definedName name="_xlnm.Print_Area" localSheetId="2">'Anl. Personal HKJGB'!$A$1:$G$237</definedName>
  </definedNames>
  <calcPr calcId="191029"/>
</workbook>
</file>

<file path=xl/calcChain.xml><?xml version="1.0" encoding="utf-8"?>
<calcChain xmlns="http://schemas.openxmlformats.org/spreadsheetml/2006/main">
  <c r="G131" i="20" l="1"/>
  <c r="G112" i="20"/>
  <c r="G89" i="20"/>
  <c r="C235" i="20" l="1"/>
  <c r="F234" i="20"/>
  <c r="F233" i="20"/>
  <c r="F232" i="20"/>
  <c r="F231" i="20"/>
  <c r="F230" i="20"/>
  <c r="F229" i="20"/>
  <c r="F228" i="20"/>
  <c r="C225" i="20"/>
  <c r="F224" i="20"/>
  <c r="F223" i="20"/>
  <c r="F222" i="20"/>
  <c r="F221" i="20"/>
  <c r="F220" i="20"/>
  <c r="F219" i="20"/>
  <c r="F218" i="20"/>
  <c r="C215" i="20"/>
  <c r="F214" i="20"/>
  <c r="F213" i="20"/>
  <c r="F212" i="20"/>
  <c r="F211" i="20"/>
  <c r="F210" i="20"/>
  <c r="F209" i="20"/>
  <c r="F208" i="20"/>
  <c r="C205" i="20"/>
  <c r="F204" i="20"/>
  <c r="F203" i="20"/>
  <c r="F202" i="20"/>
  <c r="F201" i="20"/>
  <c r="F200" i="20"/>
  <c r="F199" i="20"/>
  <c r="F198" i="20"/>
  <c r="C195" i="20"/>
  <c r="F194" i="20"/>
  <c r="F193" i="20"/>
  <c r="F192" i="20"/>
  <c r="F191" i="20"/>
  <c r="F190" i="20"/>
  <c r="F189" i="20"/>
  <c r="F188" i="20"/>
  <c r="C185" i="20"/>
  <c r="F184" i="20"/>
  <c r="F183" i="20"/>
  <c r="F182" i="20"/>
  <c r="F181" i="20"/>
  <c r="F180" i="20"/>
  <c r="F179" i="20"/>
  <c r="F178" i="20"/>
  <c r="C175" i="20"/>
  <c r="F174" i="20"/>
  <c r="F173" i="20"/>
  <c r="F172" i="20"/>
  <c r="F171" i="20"/>
  <c r="F170" i="20"/>
  <c r="F169" i="20"/>
  <c r="F168" i="20"/>
  <c r="C165" i="20"/>
  <c r="F164" i="20"/>
  <c r="F163" i="20"/>
  <c r="F162" i="20"/>
  <c r="F161" i="20"/>
  <c r="F160" i="20"/>
  <c r="F159" i="20"/>
  <c r="F158" i="20"/>
  <c r="C155" i="20"/>
  <c r="F154" i="20"/>
  <c r="F153" i="20"/>
  <c r="F152" i="20"/>
  <c r="F151" i="20"/>
  <c r="F150" i="20"/>
  <c r="F149" i="20"/>
  <c r="F148" i="20"/>
  <c r="G52" i="20"/>
  <c r="G38" i="20"/>
  <c r="C19" i="20"/>
  <c r="C21" i="20" s="1"/>
  <c r="G18" i="20"/>
  <c r="G17" i="20"/>
  <c r="G16" i="20"/>
  <c r="G15" i="20"/>
  <c r="G14" i="20"/>
  <c r="G13" i="20"/>
  <c r="G12" i="20"/>
  <c r="G11" i="20"/>
  <c r="G10" i="20"/>
  <c r="G9" i="20"/>
  <c r="G8" i="20"/>
  <c r="G7" i="20"/>
  <c r="F205" i="20" l="1"/>
  <c r="F225" i="20"/>
  <c r="F175" i="20"/>
  <c r="F195" i="20"/>
  <c r="F215" i="20"/>
  <c r="F235" i="20"/>
  <c r="F165" i="20"/>
  <c r="F185" i="20"/>
  <c r="F155" i="20"/>
  <c r="G20" i="20"/>
  <c r="G23" i="20" s="1"/>
  <c r="G39" i="20" s="1"/>
  <c r="G42" i="20" s="1"/>
  <c r="G21" i="20" l="1"/>
  <c r="G22" i="20" s="1"/>
  <c r="G92" i="20" s="1"/>
  <c r="G53" i="20" l="1"/>
  <c r="G54" i="20" s="1"/>
  <c r="G90" i="20" s="1"/>
  <c r="G91" i="20" s="1"/>
  <c r="G93" i="20" s="1"/>
  <c r="G24" i="20"/>
  <c r="M172" i="19"/>
  <c r="E172" i="19"/>
  <c r="O171" i="19"/>
  <c r="G171" i="19"/>
  <c r="O170" i="19"/>
  <c r="G170" i="19"/>
  <c r="O169" i="19"/>
  <c r="G169" i="19"/>
  <c r="O168" i="19"/>
  <c r="G168" i="19"/>
  <c r="O167" i="19"/>
  <c r="G167" i="19"/>
  <c r="O166" i="19"/>
  <c r="G166" i="19"/>
  <c r="O165" i="19"/>
  <c r="G165" i="19"/>
  <c r="M158" i="19"/>
  <c r="E158" i="19"/>
  <c r="O157" i="19"/>
  <c r="G157" i="19"/>
  <c r="O156" i="19"/>
  <c r="G156" i="19"/>
  <c r="O155" i="19"/>
  <c r="G155" i="19"/>
  <c r="O154" i="19"/>
  <c r="G154" i="19"/>
  <c r="O153" i="19"/>
  <c r="G153" i="19"/>
  <c r="O152" i="19"/>
  <c r="G152" i="19"/>
  <c r="O151" i="19"/>
  <c r="O158" i="19" s="1"/>
  <c r="G151" i="19"/>
  <c r="M140" i="19"/>
  <c r="E140" i="19"/>
  <c r="O139" i="19"/>
  <c r="G139" i="19"/>
  <c r="O138" i="19"/>
  <c r="G138" i="19"/>
  <c r="O137" i="19"/>
  <c r="G137" i="19"/>
  <c r="O136" i="19"/>
  <c r="G136" i="19"/>
  <c r="O135" i="19"/>
  <c r="G135" i="19"/>
  <c r="O134" i="19"/>
  <c r="G134" i="19"/>
  <c r="O133" i="19"/>
  <c r="G133" i="19"/>
  <c r="G140" i="19" s="1"/>
  <c r="M127" i="19"/>
  <c r="E127" i="19"/>
  <c r="O126" i="19"/>
  <c r="O125" i="19"/>
  <c r="G125" i="19"/>
  <c r="O124" i="19"/>
  <c r="G124" i="19"/>
  <c r="O123" i="19"/>
  <c r="G123" i="19"/>
  <c r="O122" i="19"/>
  <c r="G122" i="19"/>
  <c r="O121" i="19"/>
  <c r="G121" i="19"/>
  <c r="O120" i="19"/>
  <c r="G120" i="19"/>
  <c r="P68" i="19"/>
  <c r="J27" i="19"/>
  <c r="O26" i="19"/>
  <c r="O25" i="19"/>
  <c r="O24" i="19"/>
  <c r="O23" i="19"/>
  <c r="O22" i="19"/>
  <c r="O21" i="19"/>
  <c r="O20" i="19"/>
  <c r="O19" i="19"/>
  <c r="O18" i="19"/>
  <c r="O17" i="19"/>
  <c r="O16" i="19"/>
  <c r="O15" i="19"/>
  <c r="O14" i="19"/>
  <c r="O13" i="19"/>
  <c r="O12" i="19"/>
  <c r="O11" i="19"/>
  <c r="O10" i="19"/>
  <c r="O9" i="19"/>
  <c r="O8" i="19"/>
  <c r="O28" i="19" s="1"/>
  <c r="O29" i="19" s="1"/>
  <c r="P69" i="19" s="1"/>
  <c r="O7" i="19"/>
  <c r="O140" i="19" l="1"/>
  <c r="G172" i="19"/>
  <c r="G127" i="19"/>
  <c r="O172" i="19"/>
  <c r="O127" i="19"/>
  <c r="G158" i="19"/>
  <c r="P70" i="19"/>
  <c r="B52" i="15" l="1"/>
  <c r="B53" i="15" s="1"/>
  <c r="B47" i="15"/>
  <c r="A66" i="15" l="1"/>
  <c r="A67" i="15" s="1"/>
  <c r="A68" i="15" s="1"/>
  <c r="A59" i="15"/>
  <c r="A60" i="15" s="1"/>
  <c r="A61" i="15" s="1"/>
  <c r="C59" i="15"/>
  <c r="C60" i="15" s="1"/>
  <c r="E59" i="15"/>
  <c r="E60" i="15" s="1"/>
  <c r="E61" i="15" s="1"/>
  <c r="G59" i="15"/>
  <c r="G60" i="15" s="1"/>
  <c r="G61" i="15" s="1"/>
  <c r="C66" i="15"/>
  <c r="C67" i="15" s="1"/>
  <c r="C68" i="15" s="1"/>
  <c r="E66" i="15"/>
  <c r="E67" i="15" s="1"/>
  <c r="E68" i="15" s="1"/>
  <c r="G66" i="15"/>
  <c r="G67" i="15" s="1"/>
  <c r="G68" i="15" s="1"/>
  <c r="B48" i="15"/>
  <c r="B49" i="15" s="1"/>
  <c r="B54" i="15"/>
  <c r="C61" i="15" l="1"/>
  <c r="B55" i="15"/>
  <c r="H25" i="13" l="1"/>
  <c r="E221" i="13" l="1"/>
  <c r="H220" i="13"/>
  <c r="F220" i="13"/>
  <c r="H219" i="13"/>
  <c r="F219" i="13"/>
  <c r="H218" i="13"/>
  <c r="F218" i="13"/>
  <c r="H217" i="13"/>
  <c r="F217" i="13"/>
  <c r="H216" i="13"/>
  <c r="F216" i="13"/>
  <c r="H215" i="13"/>
  <c r="F215" i="13"/>
  <c r="H214" i="13"/>
  <c r="F214" i="13"/>
  <c r="H213" i="13"/>
  <c r="F213" i="13"/>
  <c r="H212" i="13"/>
  <c r="F212" i="13"/>
  <c r="H211" i="13"/>
  <c r="F211" i="13"/>
  <c r="H210" i="13"/>
  <c r="F210" i="13"/>
  <c r="H209" i="13"/>
  <c r="F209" i="13"/>
  <c r="H208" i="13"/>
  <c r="F208" i="13"/>
  <c r="H207" i="13"/>
  <c r="F207" i="13"/>
  <c r="H206" i="13"/>
  <c r="F206" i="13"/>
  <c r="H205" i="13"/>
  <c r="F205" i="13"/>
  <c r="H204" i="13"/>
  <c r="F204" i="13"/>
  <c r="H203" i="13"/>
  <c r="F203" i="13"/>
  <c r="H202" i="13"/>
  <c r="F202" i="13"/>
  <c r="H201" i="13"/>
  <c r="F201" i="13"/>
  <c r="H200" i="13"/>
  <c r="F200" i="13"/>
  <c r="H199" i="13"/>
  <c r="F199" i="13"/>
  <c r="H198" i="13"/>
  <c r="F198" i="13"/>
  <c r="H197" i="13"/>
  <c r="F197" i="13"/>
  <c r="H196" i="13"/>
  <c r="F196" i="13"/>
  <c r="H195" i="13"/>
  <c r="F195" i="13"/>
  <c r="H194" i="13"/>
  <c r="F194" i="13"/>
  <c r="H193" i="13"/>
  <c r="F193" i="13"/>
  <c r="E189" i="13"/>
  <c r="H188" i="13"/>
  <c r="F188" i="13"/>
  <c r="H187" i="13"/>
  <c r="F187" i="13"/>
  <c r="H186" i="13"/>
  <c r="F186" i="13"/>
  <c r="H185" i="13"/>
  <c r="F185" i="13"/>
  <c r="H184" i="13"/>
  <c r="F184" i="13"/>
  <c r="H183" i="13"/>
  <c r="F183" i="13"/>
  <c r="H182" i="13"/>
  <c r="F182" i="13"/>
  <c r="H181" i="13"/>
  <c r="F181" i="13"/>
  <c r="H180" i="13"/>
  <c r="F180" i="13"/>
  <c r="H179" i="13"/>
  <c r="F179" i="13"/>
  <c r="H178" i="13"/>
  <c r="F178" i="13"/>
  <c r="H177" i="13"/>
  <c r="F177" i="13"/>
  <c r="H176" i="13"/>
  <c r="F176" i="13"/>
  <c r="H175" i="13"/>
  <c r="F175" i="13"/>
  <c r="H174" i="13"/>
  <c r="F174" i="13"/>
  <c r="H173" i="13"/>
  <c r="F173" i="13"/>
  <c r="H172" i="13"/>
  <c r="F172" i="13"/>
  <c r="H171" i="13"/>
  <c r="F171" i="13"/>
  <c r="H170" i="13"/>
  <c r="F170" i="13"/>
  <c r="H169" i="13"/>
  <c r="F169" i="13"/>
  <c r="H168" i="13"/>
  <c r="F168" i="13"/>
  <c r="H167" i="13"/>
  <c r="F167" i="13"/>
  <c r="H166" i="13"/>
  <c r="F166" i="13"/>
  <c r="H165" i="13"/>
  <c r="F165" i="13"/>
  <c r="H164" i="13"/>
  <c r="F164" i="13"/>
  <c r="H163" i="13"/>
  <c r="F163" i="13"/>
  <c r="H162" i="13"/>
  <c r="F162" i="13"/>
  <c r="H161" i="13"/>
  <c r="H189" i="13" s="1"/>
  <c r="F161" i="13"/>
  <c r="F189" i="13" s="1"/>
  <c r="E157" i="13"/>
  <c r="H156" i="13"/>
  <c r="F156" i="13"/>
  <c r="H155" i="13"/>
  <c r="F155" i="13"/>
  <c r="H154" i="13"/>
  <c r="F154" i="13"/>
  <c r="H153" i="13"/>
  <c r="F153" i="13"/>
  <c r="H152" i="13"/>
  <c r="F152" i="13"/>
  <c r="H151" i="13"/>
  <c r="F151" i="13"/>
  <c r="H150" i="13"/>
  <c r="F150" i="13"/>
  <c r="H149" i="13"/>
  <c r="F149" i="13"/>
  <c r="H148" i="13"/>
  <c r="F148" i="13"/>
  <c r="H147" i="13"/>
  <c r="F147" i="13"/>
  <c r="H146" i="13"/>
  <c r="F146" i="13"/>
  <c r="H145" i="13"/>
  <c r="F145" i="13"/>
  <c r="H144" i="13"/>
  <c r="F144" i="13"/>
  <c r="H143" i="13"/>
  <c r="F143" i="13"/>
  <c r="H142" i="13"/>
  <c r="F142" i="13"/>
  <c r="H141" i="13"/>
  <c r="F141" i="13"/>
  <c r="H140" i="13"/>
  <c r="F140" i="13"/>
  <c r="H139" i="13"/>
  <c r="F139" i="13"/>
  <c r="H138" i="13"/>
  <c r="F138" i="13"/>
  <c r="H137" i="13"/>
  <c r="F137" i="13"/>
  <c r="H136" i="13"/>
  <c r="F136" i="13"/>
  <c r="H135" i="13"/>
  <c r="F135" i="13"/>
  <c r="H134" i="13"/>
  <c r="F134" i="13"/>
  <c r="H133" i="13"/>
  <c r="F133" i="13"/>
  <c r="H132" i="13"/>
  <c r="F132" i="13"/>
  <c r="H131" i="13"/>
  <c r="F131" i="13"/>
  <c r="H130" i="13"/>
  <c r="F130" i="13"/>
  <c r="H129" i="13"/>
  <c r="F129" i="13"/>
  <c r="E125" i="13"/>
  <c r="H124" i="13"/>
  <c r="F124" i="13"/>
  <c r="H123" i="13"/>
  <c r="F123" i="13"/>
  <c r="H122" i="13"/>
  <c r="F122" i="13"/>
  <c r="H121" i="13"/>
  <c r="F121" i="13"/>
  <c r="H120" i="13"/>
  <c r="F120" i="13"/>
  <c r="H119" i="13"/>
  <c r="F119" i="13"/>
  <c r="H118" i="13"/>
  <c r="F118" i="13"/>
  <c r="H117" i="13"/>
  <c r="F117" i="13"/>
  <c r="H116" i="13"/>
  <c r="F116" i="13"/>
  <c r="H115" i="13"/>
  <c r="F115" i="13"/>
  <c r="H114" i="13"/>
  <c r="F114" i="13"/>
  <c r="H113" i="13"/>
  <c r="F113" i="13"/>
  <c r="H112" i="13"/>
  <c r="F112" i="13"/>
  <c r="H111" i="13"/>
  <c r="F111" i="13"/>
  <c r="H110" i="13"/>
  <c r="F110" i="13"/>
  <c r="H109" i="13"/>
  <c r="F109" i="13"/>
  <c r="H108" i="13"/>
  <c r="F108" i="13"/>
  <c r="H107" i="13"/>
  <c r="F107" i="13"/>
  <c r="H106" i="13"/>
  <c r="F106" i="13"/>
  <c r="H105" i="13"/>
  <c r="F105" i="13"/>
  <c r="H104" i="13"/>
  <c r="F104" i="13"/>
  <c r="H103" i="13"/>
  <c r="F103" i="13"/>
  <c r="H102" i="13"/>
  <c r="F102" i="13"/>
  <c r="H101" i="13"/>
  <c r="F101" i="13"/>
  <c r="H100" i="13"/>
  <c r="F100" i="13"/>
  <c r="H99" i="13"/>
  <c r="F99" i="13"/>
  <c r="H98" i="13"/>
  <c r="F98" i="13"/>
  <c r="H97" i="13"/>
  <c r="H125" i="13" s="1"/>
  <c r="F97" i="13"/>
  <c r="F125" i="13" s="1"/>
  <c r="E93" i="13"/>
  <c r="H92" i="13"/>
  <c r="F92" i="13"/>
  <c r="H91" i="13"/>
  <c r="F91" i="13"/>
  <c r="H90" i="13"/>
  <c r="F90" i="13"/>
  <c r="H89" i="13"/>
  <c r="F89" i="13"/>
  <c r="H88" i="13"/>
  <c r="F88" i="13"/>
  <c r="H87" i="13"/>
  <c r="F87" i="13"/>
  <c r="H86" i="13"/>
  <c r="F86" i="13"/>
  <c r="H85" i="13"/>
  <c r="F85" i="13"/>
  <c r="H84" i="13"/>
  <c r="F84" i="13"/>
  <c r="H83" i="13"/>
  <c r="F83" i="13"/>
  <c r="H82" i="13"/>
  <c r="F82" i="13"/>
  <c r="H81" i="13"/>
  <c r="F81" i="13"/>
  <c r="H80" i="13"/>
  <c r="F80" i="13"/>
  <c r="H79" i="13"/>
  <c r="F79" i="13"/>
  <c r="H78" i="13"/>
  <c r="F78" i="13"/>
  <c r="H77" i="13"/>
  <c r="F77" i="13"/>
  <c r="H76" i="13"/>
  <c r="F76" i="13"/>
  <c r="H75" i="13"/>
  <c r="F75" i="13"/>
  <c r="H74" i="13"/>
  <c r="F74" i="13"/>
  <c r="H73" i="13"/>
  <c r="F73" i="13"/>
  <c r="H72" i="13"/>
  <c r="F72" i="13"/>
  <c r="H71" i="13"/>
  <c r="F71" i="13"/>
  <c r="H70" i="13"/>
  <c r="F70" i="13"/>
  <c r="H69" i="13"/>
  <c r="F69" i="13"/>
  <c r="H68" i="13"/>
  <c r="F68" i="13"/>
  <c r="H67" i="13"/>
  <c r="F67" i="13"/>
  <c r="H66" i="13"/>
  <c r="F66" i="13"/>
  <c r="H65" i="13"/>
  <c r="F65" i="13"/>
  <c r="E61" i="13"/>
  <c r="H60" i="13"/>
  <c r="F60" i="13"/>
  <c r="H59" i="13"/>
  <c r="F59" i="13"/>
  <c r="H58" i="13"/>
  <c r="F58" i="13"/>
  <c r="H57" i="13"/>
  <c r="F57" i="13"/>
  <c r="H56" i="13"/>
  <c r="F56" i="13"/>
  <c r="H55" i="13"/>
  <c r="F55" i="13"/>
  <c r="H54" i="13"/>
  <c r="F54" i="13"/>
  <c r="H53" i="13"/>
  <c r="F53" i="13"/>
  <c r="H52" i="13"/>
  <c r="F52" i="13"/>
  <c r="H51" i="13"/>
  <c r="F51" i="13"/>
  <c r="H50" i="13"/>
  <c r="F50" i="13"/>
  <c r="H49" i="13"/>
  <c r="F49" i="13"/>
  <c r="H48" i="13"/>
  <c r="F48" i="13"/>
  <c r="H47" i="13"/>
  <c r="F47" i="13"/>
  <c r="H46" i="13"/>
  <c r="F46" i="13"/>
  <c r="H45" i="13"/>
  <c r="F45" i="13"/>
  <c r="H44" i="13"/>
  <c r="F44" i="13"/>
  <c r="H43" i="13"/>
  <c r="F43" i="13"/>
  <c r="H42" i="13"/>
  <c r="F42" i="13"/>
  <c r="H41" i="13"/>
  <c r="F41" i="13"/>
  <c r="H40" i="13"/>
  <c r="F40" i="13"/>
  <c r="H39" i="13"/>
  <c r="F39" i="13"/>
  <c r="H38" i="13"/>
  <c r="F38" i="13"/>
  <c r="H37" i="13"/>
  <c r="F37" i="13"/>
  <c r="H36" i="13"/>
  <c r="F36" i="13"/>
  <c r="H35" i="13"/>
  <c r="F35" i="13"/>
  <c r="H34" i="13"/>
  <c r="F34" i="13"/>
  <c r="H33" i="13"/>
  <c r="H61" i="13" s="1"/>
  <c r="F33" i="13"/>
  <c r="F93" i="13" l="1"/>
  <c r="F157" i="13"/>
  <c r="F221" i="13"/>
  <c r="H93" i="13"/>
  <c r="H157" i="13"/>
  <c r="H221" i="13"/>
  <c r="F6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Kowalski, Wiebke</author>
  </authors>
  <commentList>
    <comment ref="G44" authorId="0" shapeId="0" xr:uid="{00000000-0006-0000-0000-000001000000}">
      <text>
        <r>
          <rPr>
            <b/>
            <sz val="10"/>
            <color indexed="81"/>
            <rFont val="Arial"/>
            <family val="2"/>
          </rPr>
          <t>z. B. Mehrzweckraum, Therapieraum, Behindertentoilette, Aufzug</t>
        </r>
        <r>
          <rPr>
            <sz val="9"/>
            <color indexed="81"/>
            <rFont val="Tahoma"/>
            <family val="2"/>
          </rPr>
          <t xml:space="preserve">
</t>
        </r>
      </text>
    </comment>
  </commentList>
</comments>
</file>

<file path=xl/sharedStrings.xml><?xml version="1.0" encoding="utf-8"?>
<sst xmlns="http://schemas.openxmlformats.org/spreadsheetml/2006/main" count="874" uniqueCount="316">
  <si>
    <t>Name:</t>
  </si>
  <si>
    <t>Straße/Hausnr.:</t>
  </si>
  <si>
    <t>PLZ/Ort:</t>
  </si>
  <si>
    <t>E-Mail:</t>
  </si>
  <si>
    <t>Telefon:</t>
  </si>
  <si>
    <t>von</t>
  </si>
  <si>
    <t>bis</t>
  </si>
  <si>
    <t>Name, Vorname</t>
  </si>
  <si>
    <t>Faktor</t>
  </si>
  <si>
    <t>Kinder 0-2 Jahre</t>
  </si>
  <si>
    <t>Kinder 3-6 Jahre</t>
  </si>
  <si>
    <t>Kinder im Schulalter</t>
  </si>
  <si>
    <t>Ort, Datum</t>
  </si>
  <si>
    <t>Fax:</t>
  </si>
  <si>
    <t>Ausbildung</t>
  </si>
  <si>
    <t>Angaben zum Träger:</t>
  </si>
  <si>
    <t>1. Angaben zur Tageseinrichtung und zum Träger</t>
  </si>
  <si>
    <t>Angaben zur Tageseinrichtung:</t>
  </si>
  <si>
    <t xml:space="preserve">Rechtsverbindliche Unterschrift des Trägers </t>
  </si>
  <si>
    <t>Stempel</t>
  </si>
  <si>
    <t>wöchentliche Arbeitszeit***</t>
  </si>
  <si>
    <t xml:space="preserve">Familienname, Vorname </t>
  </si>
  <si>
    <t>Geburtsdatum</t>
  </si>
  <si>
    <t>Geschlecht</t>
  </si>
  <si>
    <t>Art der Behinderung</t>
  </si>
  <si>
    <t>weiblich</t>
  </si>
  <si>
    <t>Einstellungsdatum</t>
  </si>
  <si>
    <t>befristet bis</t>
  </si>
  <si>
    <t>Name, Vorname Fachkraft</t>
  </si>
  <si>
    <t>Gruppe</t>
  </si>
  <si>
    <t xml:space="preserve">Der Träger bescheinigt hiermit, dass die Angaben zur Personalsituation (Stand zum Zeitpunkt der Beantragung der Förderpauschale) richtig und vollständig sind. </t>
  </si>
  <si>
    <t>Kinder mit Behinderung 0-2 Jahre</t>
  </si>
  <si>
    <t>Kinder mit Behinderung 3-6 Jahre</t>
  </si>
  <si>
    <t xml:space="preserve">Die im folgenden erhobenen personenbezogenen Daten sind verpflichtende Angaben nach § 47 SGB VIII i.V.m. den §§ 15 und 18 HKJGB. Sie werden ausschließlich zum Zwecke der Aufgabenerfülllung und zum Schutz von Kindern in Tageseinrichtungen verwendet und ggf. in einem automatisierten Verfahren gespeichert. Die betroffenen Personen sind hiervon in geeigneter Weise in Kenntnis zu setzen. </t>
  </si>
  <si>
    <t>Angaben zum pädagogischen Personal (§25c i.V. mit § 25b HKJGB)</t>
  </si>
  <si>
    <t>Geburtsjahr</t>
  </si>
  <si>
    <t>Einstellungs- datum</t>
  </si>
  <si>
    <t>Führungs- zeugnis vom</t>
  </si>
  <si>
    <t xml:space="preserve">Ausbildung </t>
  </si>
  <si>
    <t>Summe Personal</t>
  </si>
  <si>
    <t xml:space="preserve">Angaben zur Berechnung der Gruppengröße und -zusammensetzung nach § 25d(1) HKJGB i.V.m zur o.g. Vereinbarung zur Integration von Kindern </t>
  </si>
  <si>
    <t>Betreuungs- mittelwert</t>
  </si>
  <si>
    <t>Kontrollsumme                   (darf 25 nicht überschreiten)</t>
  </si>
  <si>
    <t>Fachkraftfaktor</t>
  </si>
  <si>
    <t>Mindestfach- kraftstunde pro Woche</t>
  </si>
  <si>
    <t>Kinder 2-3 Jahre</t>
  </si>
  <si>
    <t>Kinder mit Behinderung 2-3 Jahre</t>
  </si>
  <si>
    <t xml:space="preserve">aufgenommene Kinder/ Kontrollsumme </t>
  </si>
  <si>
    <r>
      <rPr>
        <b/>
        <sz val="10"/>
        <color theme="1"/>
        <rFont val="Arial"/>
        <family val="2"/>
      </rPr>
      <t>Gruppe 1</t>
    </r>
    <r>
      <rPr>
        <sz val="10"/>
        <color theme="1"/>
        <rFont val="Arial"/>
        <family val="2"/>
      </rPr>
      <t xml:space="preserve"> Krippe/Kindergarten/Alters- übergreifend (nicht zutreffendes löschen)</t>
    </r>
  </si>
  <si>
    <r>
      <rPr>
        <b/>
        <sz val="10"/>
        <color theme="1"/>
        <rFont val="Arial"/>
        <family val="2"/>
      </rPr>
      <t>vertragl. auf- genommene Kinder</t>
    </r>
    <r>
      <rPr>
        <sz val="10"/>
        <color theme="1"/>
        <rFont val="Arial"/>
        <family val="2"/>
      </rPr>
      <t>*</t>
    </r>
  </si>
  <si>
    <t xml:space="preserve">*Platzsharing: Teilen sich mehrere Kinder einen Platz, so ist der Faktor des jüngsten Kindes zu berücksichtigen. Die Summe der wöchentl. Betreuungszeit darf 50 nicht überschreiten. </t>
  </si>
  <si>
    <r>
      <rPr>
        <b/>
        <sz val="10"/>
        <color theme="1"/>
        <rFont val="Arial"/>
        <family val="2"/>
      </rPr>
      <t>Gruppe 2</t>
    </r>
    <r>
      <rPr>
        <sz val="10"/>
        <color theme="1"/>
        <rFont val="Arial"/>
        <family val="2"/>
      </rPr>
      <t xml:space="preserve"> Krippe/Kindergarten/Alters- übergreifend (nicht zutreffendes löschen)</t>
    </r>
  </si>
  <si>
    <r>
      <rPr>
        <b/>
        <sz val="10"/>
        <color theme="1"/>
        <rFont val="Arial"/>
        <family val="2"/>
      </rPr>
      <t>Gruppe 3</t>
    </r>
    <r>
      <rPr>
        <sz val="10"/>
        <color theme="1"/>
        <rFont val="Arial"/>
        <family val="2"/>
      </rPr>
      <t xml:space="preserve"> Krippe/Kindergarten/Alters- übergreifend (nicht zutreffendes löschen)</t>
    </r>
  </si>
  <si>
    <r>
      <rPr>
        <b/>
        <sz val="10"/>
        <color theme="1"/>
        <rFont val="Arial"/>
        <family val="2"/>
      </rPr>
      <t>Gruppe 4</t>
    </r>
    <r>
      <rPr>
        <sz val="10"/>
        <color theme="1"/>
        <rFont val="Arial"/>
        <family val="2"/>
      </rPr>
      <t xml:space="preserve"> Krippe/Kindergarten/Alters- übergreifend (nicht zutreffendes löschen)</t>
    </r>
  </si>
  <si>
    <r>
      <rPr>
        <b/>
        <sz val="10"/>
        <color theme="1"/>
        <rFont val="Arial"/>
        <family val="2"/>
      </rPr>
      <t>Gruppe 5</t>
    </r>
    <r>
      <rPr>
        <sz val="10"/>
        <color theme="1"/>
        <rFont val="Arial"/>
        <family val="2"/>
      </rPr>
      <t xml:space="preserve"> Krippe/Kindergarten/Alters- übergreifend (nicht zutreffendes löschen)</t>
    </r>
  </si>
  <si>
    <r>
      <rPr>
        <b/>
        <sz val="10"/>
        <color theme="1"/>
        <rFont val="Arial"/>
        <family val="2"/>
      </rPr>
      <t>Gruppe 6</t>
    </r>
    <r>
      <rPr>
        <sz val="10"/>
        <color theme="1"/>
        <rFont val="Arial"/>
        <family val="2"/>
      </rPr>
      <t xml:space="preserve"> Krippe/Kindergarten/Alters- übergreifend (nicht zutreffendes löschen)</t>
    </r>
  </si>
  <si>
    <t>Funktion* in der Gruppe**</t>
  </si>
  <si>
    <t>**</t>
  </si>
  <si>
    <t>***</t>
  </si>
  <si>
    <t xml:space="preserve">Falls Mitarbeiter mehrere Funktionen ausüben (z.B. Leitung, Integration, Sprachförderung), weisen Sie diese bitte mehrfach, getrennt nach der Funktion aus. </t>
  </si>
  <si>
    <t>Bei Personen im Anerkennungsjahr ist hier nur ihre jeweils anrechenbare wöchentliche Arbeitszeit gemäß § 25 (2) Satz 1 Nr. 3 HKJGB i.V.m § 25c (3) HKJGB anzugeben (d.h. 50% der wöchentlichen Arbeitszeit)</t>
  </si>
  <si>
    <t>*</t>
  </si>
  <si>
    <t xml:space="preserve">Funktionsbeispiele: Fachkraft (FK) Gruppe 1, Freistellung Leitung, FK zur Mitarbeit Gruppe 2, </t>
  </si>
  <si>
    <t xml:space="preserve">Der Träger der Einrichtung erklärt weiterhin, dass die Einrichtung gemäß der Vereinbarung zur Integration von Kindern mit Behinderung vom vollendeten 1. Lebensjahr bis Schuleintritt in Tageseinrichtungen für Kinder vom 01.08.2014 i. d. Fassung vom 28.04.2014 die entsprechenden Bedingungen für das o.g. Kind, wie folgt vorhält:                                                                                                                                                                                                                                                                                                                         
</t>
  </si>
  <si>
    <t>→ gemäß Ziffer 4.5 Gruppengröße und Anzahl der Kinder mit Behinderung,</t>
  </si>
  <si>
    <t>→ gemäß Ziffer 5.1 und 5.2 Personellen Voraussetzungen</t>
  </si>
  <si>
    <t>_____________________________</t>
  </si>
  <si>
    <t>Werden besondere Anforderungen an das Raumprogramm hinsichtlich der Behinderung gestellt?</t>
  </si>
  <si>
    <t xml:space="preserve">Bei mehr als 3 Kinder mit Behinderung in der Einrichtung soll gemäß Ziff. 4.3 der o.g. Vereinbarung ein geeigneter Mehrzweckraum vorhanden sein. </t>
  </si>
  <si>
    <t>Der Träger der obigen Tageseinrichtung erklärt mit seiner Unterschrift, dass die o.g. Einrichtung eine gültige Erlaubnis auf den Betrieb einer Tageseinrichtung für Kinder nach § 45 SGB VIII besitzt und die damit verbundenen Bedingungen erfüllt.</t>
  </si>
  <si>
    <t xml:space="preserve">um das Kind angemessen fördern, bzw. betreuen zu können. </t>
  </si>
  <si>
    <t>Felder mit dieser farblichen Hinterlegung sind zum ausfüllen</t>
  </si>
  <si>
    <t xml:space="preserve">Reduzierung min. auf 20 im Kindergarten/AÜ </t>
  </si>
  <si>
    <t>Angaben zur Berechnung der Gruppengröße und -zusammensetzung nach § 25d(1) HKJGB i.V.m zur o.g. Vereinbarung zur Integration von Kindern mit Behinderung</t>
  </si>
  <si>
    <t xml:space="preserve">FK Stunden incl. Intergationsstunden </t>
  </si>
  <si>
    <t>FK Stunden incl. Intergationsstunden</t>
  </si>
  <si>
    <r>
      <t xml:space="preserve">Gemäß Ziffer 4.5 muss eine </t>
    </r>
    <r>
      <rPr>
        <b/>
        <sz val="9"/>
        <color theme="1"/>
        <rFont val="Arial"/>
        <family val="2"/>
      </rPr>
      <t>Gruppenreduzierung</t>
    </r>
    <r>
      <rPr>
        <sz val="9"/>
        <color theme="1"/>
        <rFont val="Arial"/>
        <family val="2"/>
      </rPr>
      <t xml:space="preserve"> für Kinder mit Behinderung in einer Kindergartengruppe </t>
    </r>
    <r>
      <rPr>
        <b/>
        <sz val="9"/>
        <color theme="1"/>
        <rFont val="Arial"/>
        <family val="2"/>
      </rPr>
      <t>mindestens auf 20 Kinder</t>
    </r>
    <r>
      <rPr>
        <sz val="9"/>
        <color theme="1"/>
        <rFont val="Arial"/>
        <family val="2"/>
      </rPr>
      <t xml:space="preserve"> unabhängig zum Faktor des Kindes erfolgen </t>
    </r>
  </si>
  <si>
    <t xml:space="preserve">Nach Ziffer 4.4 erklärt der Träger, dass die pädagogischen Fachkräfte für die notwendigen beruflichen Fortbildungen freigestellt werden. </t>
  </si>
  <si>
    <t xml:space="preserve">Der Träger verpflichtet sich, Veränderungen der geforderten Voraussetzungen gemäß Ziffer 6.1 der Vereinbarung zur Integration von Kindern mit Behinderung vom vollendeten 1. Lebensjahr bis Schuleintritt in Tageseinrichtungen für Kinder vom 01.08.2014 i. d. Fassung vom 28.04.2014, dem zuständigen Fachdienst im Kreis Offenbach anzuzeigen. </t>
  </si>
  <si>
    <t>Bis wann wird die notwendige Gruppenreduzierung erreicht?</t>
  </si>
  <si>
    <t>3. Angaben zum Kind</t>
  </si>
  <si>
    <t>In welche Gruppe soll das Kind aufgenommen werden?</t>
  </si>
  <si>
    <t>Wann ist die Aufnahme des Kindes erfolgt bzw. beabsichtigt?</t>
  </si>
  <si>
    <t xml:space="preserve">Werden nach den Richtlinien die geforderten Plätze vorgehalten? </t>
  </si>
  <si>
    <t>Altersgruppe des Kindes</t>
  </si>
  <si>
    <t>Kind 2</t>
  </si>
  <si>
    <t>Kind 3</t>
  </si>
  <si>
    <t>Kind 4</t>
  </si>
  <si>
    <t>Kind 5</t>
  </si>
  <si>
    <t>Kind 6</t>
  </si>
  <si>
    <t>Kind 7</t>
  </si>
  <si>
    <t>1. Angaben zum Kind</t>
  </si>
  <si>
    <t>männlich</t>
  </si>
  <si>
    <t>PLZ</t>
  </si>
  <si>
    <t>Ort</t>
  </si>
  <si>
    <t>0 - 2 Jahre</t>
  </si>
  <si>
    <t>2 - 3 Jahre</t>
  </si>
  <si>
    <t>3 - 6 Jahre</t>
  </si>
  <si>
    <t>im Schulalter</t>
  </si>
  <si>
    <t>Erzieherin</t>
  </si>
  <si>
    <t>Heilpäd. (staatl. An. / Dipl. )</t>
  </si>
  <si>
    <t>Sozialarb. (grad. / Dipl. / BA / B.A.)</t>
  </si>
  <si>
    <t>Päd. (Dipl. / B.A.)</t>
  </si>
  <si>
    <t>Frühkindliche/r Päd. (B.A./ BA)</t>
  </si>
  <si>
    <t>Kindheitspäd.</t>
  </si>
  <si>
    <t>Förderschullehrkraft</t>
  </si>
  <si>
    <t>Grundschullehrkraft</t>
  </si>
  <si>
    <t>Kinderpfl. (in der U3 Betreuung tätig)</t>
  </si>
  <si>
    <t xml:space="preserve">Kinderpfl. </t>
  </si>
  <si>
    <t>Heilerziehungspfl. (Betr. v. behinderten Kindern)</t>
  </si>
  <si>
    <t>Heilerziehungspfl.</t>
  </si>
  <si>
    <t>Jahresprakt. im Anerkennungsj.</t>
  </si>
  <si>
    <t xml:space="preserve">Jahresprakt. </t>
  </si>
  <si>
    <t>Soz. Päd. (grad.,/ BA / Dipl.)</t>
  </si>
  <si>
    <t>Sonstige (ohne beigefügte Anerkennung)</t>
  </si>
  <si>
    <t>keine Berufsausbildung</t>
  </si>
  <si>
    <t>Sozialass.</t>
  </si>
  <si>
    <r>
      <t>Sonstige (</t>
    </r>
    <r>
      <rPr>
        <b/>
        <u/>
        <sz val="14"/>
        <color theme="1"/>
        <rFont val="Calibri"/>
        <family val="2"/>
        <scheme val="minor"/>
      </rPr>
      <t>mit</t>
    </r>
    <r>
      <rPr>
        <sz val="14"/>
        <color theme="1"/>
        <rFont val="Calibri"/>
        <family val="2"/>
        <scheme val="minor"/>
      </rPr>
      <t xml:space="preserve"> beigefügter Anerkennung)</t>
    </r>
  </si>
  <si>
    <t>Kind 8</t>
  </si>
  <si>
    <t>Personal Blatt 1</t>
  </si>
  <si>
    <t>Summe:</t>
  </si>
  <si>
    <t>Blatt 2</t>
  </si>
  <si>
    <t>Beide :</t>
  </si>
  <si>
    <t>Kinder in Gruppe 3</t>
  </si>
  <si>
    <t>Kinder in Gruppe 4</t>
  </si>
  <si>
    <t>Kinder in Gruppe 5</t>
  </si>
  <si>
    <t>Kinder in Gruppe 6</t>
  </si>
  <si>
    <t>Kinder in Gruppe 7</t>
  </si>
  <si>
    <t>Kinder in Gruppe 8</t>
  </si>
  <si>
    <t>Fachkraftstunden insgesamt</t>
  </si>
  <si>
    <t>Differenz</t>
  </si>
  <si>
    <t>Gruppe 1</t>
  </si>
  <si>
    <t>Gruppe 2</t>
  </si>
  <si>
    <t>Gruppe 3</t>
  </si>
  <si>
    <t>Gruppe 4</t>
  </si>
  <si>
    <t>Fachkraftstunden</t>
  </si>
  <si>
    <t>Gruppe 5</t>
  </si>
  <si>
    <t>Gruppe 6</t>
  </si>
  <si>
    <t>Gruppe 7</t>
  </si>
  <si>
    <t>Gruppe 8</t>
  </si>
  <si>
    <t>2. Öffnungszeiten der Tageseinrichtung</t>
  </si>
  <si>
    <t xml:space="preserve">Altersgruppe </t>
  </si>
  <si>
    <t>vertragl. Vereinb. Betreuungszeit:</t>
  </si>
  <si>
    <t xml:space="preserve">      i  </t>
  </si>
  <si>
    <t>Funktionsbeispiele: Fachkraft (FK) Gruppe 1, FK zur Mitarbeit Gruppe 1, FK Gruppe 2, FK zur Mitarbeit Gruppe 2</t>
  </si>
  <si>
    <t>Benötigte FK-Stunden insgesamt</t>
  </si>
  <si>
    <r>
      <t>wöchentl. Arbeitszeit</t>
    </r>
    <r>
      <rPr>
        <b/>
        <sz val="14"/>
        <color rgb="FFFF0000"/>
        <rFont val="Mongolian Baiti"/>
        <family val="4"/>
      </rPr>
      <t xml:space="preserve">    </t>
    </r>
  </si>
  <si>
    <t>Integrationstd.</t>
  </si>
  <si>
    <t xml:space="preserve">1.  Angaben zur Berechnung des Mindestpersonalbedarfs der Tageseinrichtung </t>
  </si>
  <si>
    <t>Mindestpersonalbedarf nach § 25c Abs. 1 und 2 HKJGB:</t>
  </si>
  <si>
    <t>Altersgruppe</t>
  </si>
  <si>
    <t xml:space="preserve">Mindestfachkraftstd. pro Woche </t>
  </si>
  <si>
    <t>0-3 Jahre</t>
  </si>
  <si>
    <t xml:space="preserve">3- 6 Jahre </t>
  </si>
  <si>
    <t>Schulalter</t>
  </si>
  <si>
    <t>gleichzeitig anwesende Kinder</t>
  </si>
  <si>
    <t>Kontroll-summe</t>
  </si>
  <si>
    <t>Gesamt:</t>
  </si>
  <si>
    <t>Kinder mit Behind. 0-2 J.</t>
  </si>
  <si>
    <t>Kinder 0-2 J.</t>
  </si>
  <si>
    <t>Kinder 2-3 J.</t>
  </si>
  <si>
    <t>Kinder mit Behind. 2-3 J.</t>
  </si>
  <si>
    <t>Kinder 3-6 J.</t>
  </si>
  <si>
    <t>Kinder mit Behind. 3-6 J.</t>
  </si>
  <si>
    <t>6. Erklärung</t>
  </si>
  <si>
    <t>Bewilligungszeitraum</t>
  </si>
  <si>
    <t>Kinder mit Behinderung 0-3 Jahre</t>
  </si>
  <si>
    <t>Achtung:</t>
  </si>
  <si>
    <r>
      <t xml:space="preserve">Kindbezogene Angabe </t>
    </r>
    <r>
      <rPr>
        <b/>
        <sz val="18"/>
        <color rgb="FFC00000"/>
        <rFont val="Calibri"/>
        <family val="2"/>
        <scheme val="minor"/>
      </rPr>
      <t>*</t>
    </r>
  </si>
  <si>
    <r>
      <t>wöchentliche Arbeitszeit</t>
    </r>
    <r>
      <rPr>
        <b/>
        <sz val="16"/>
        <color rgb="FFFF0000"/>
        <rFont val="Calibri"/>
        <family val="2"/>
        <scheme val="minor"/>
      </rPr>
      <t>***</t>
    </r>
  </si>
  <si>
    <r>
      <t>Funktion</t>
    </r>
    <r>
      <rPr>
        <b/>
        <sz val="16"/>
        <color rgb="FFFF0000"/>
        <rFont val="Calibri"/>
        <family val="2"/>
        <scheme val="minor"/>
      </rPr>
      <t>*</t>
    </r>
    <r>
      <rPr>
        <b/>
        <sz val="14"/>
        <color theme="1"/>
        <rFont val="Calibri"/>
        <family val="2"/>
        <scheme val="minor"/>
      </rPr>
      <t xml:space="preserve"> in der Gruppe</t>
    </r>
    <r>
      <rPr>
        <b/>
        <sz val="16"/>
        <color rgb="FFFF0000"/>
        <rFont val="Calibri"/>
        <family val="2"/>
        <scheme val="minor"/>
      </rPr>
      <t>**</t>
    </r>
  </si>
  <si>
    <t>Geburts-jahr</t>
  </si>
  <si>
    <t>Führungszeugnis vom</t>
  </si>
  <si>
    <r>
      <t xml:space="preserve">Kindbezogene Angabe </t>
    </r>
    <r>
      <rPr>
        <b/>
        <sz val="16"/>
        <color rgb="FFC00000"/>
        <rFont val="Calibri"/>
        <family val="2"/>
        <scheme val="minor"/>
      </rPr>
      <t>*</t>
    </r>
  </si>
  <si>
    <t>wöchentl. Arbeitszeit</t>
  </si>
  <si>
    <r>
      <t>Funktion</t>
    </r>
    <r>
      <rPr>
        <b/>
        <sz val="16"/>
        <color rgb="FFC00000"/>
        <rFont val="Calibri"/>
        <family val="2"/>
        <scheme val="minor"/>
      </rPr>
      <t>*</t>
    </r>
    <r>
      <rPr>
        <b/>
        <sz val="14"/>
        <color theme="1"/>
        <rFont val="Calibri"/>
        <family val="2"/>
        <scheme val="minor"/>
      </rPr>
      <t xml:space="preserve"> in der Gruppe</t>
    </r>
  </si>
  <si>
    <t>Wöchentliche Arbeitszeit: Bei Personen im Anerkennungsjahr ist hier nur ihre jeweils anrechenbare wöchentliche Arbeitszeit gemäß § 25 (2) Satz 1 Nr. 3 HKJGB i.V.m. § 25c (3) HKJGB anzugeben (d. h. 50% der wöchentlichen Arbeitszeit)</t>
  </si>
  <si>
    <t>Falls Mitarbeiter mehrere Funktionen ausüben (z.B. Leitung, Integration, Sprachförderung), weisen Sie diese bitte entsprechend mehrfach zu Ihrer Funktion unter Punkt 2.1, unter Punkt 2.2. und 2.3 aus.</t>
  </si>
  <si>
    <t>Straße/Hausnummer</t>
  </si>
  <si>
    <t>Einr.-Nr.:</t>
  </si>
  <si>
    <t>Träger-Nr.:</t>
  </si>
  <si>
    <t xml:space="preserve">2.  Angaben zum Personal der Tageseinrichtung </t>
  </si>
  <si>
    <t>Täglich (Montag bis Freitag)</t>
  </si>
  <si>
    <t xml:space="preserve">Besonderheiten:                                                      (z. B. Verkürzte Öffnungszeit am Freitag, Unterschiedliche Öffnungszeiten Krippe und Kindergarten, Öffnungszeiten in den Ferien (Hort), Platzsharing, etc.)                                                             </t>
  </si>
  <si>
    <t>vertragl. vereinbarte Betreuungszeit</t>
  </si>
  <si>
    <t>Kind 9</t>
  </si>
  <si>
    <t>Kind 10</t>
  </si>
  <si>
    <t>→ gemäß Ziffer 4.3 Raumprogramm,</t>
  </si>
  <si>
    <t xml:space="preserve">Achtung: Unter 2.1 können nur Fachkräfte gemäß § 25b HKJGB eingetragen werden. </t>
  </si>
  <si>
    <t>2.1 Angaben der Fachkräfte (§ 25c i. V. mit § 25b HKJGB)</t>
  </si>
  <si>
    <t xml:space="preserve">2.2 Angaben Fachkräfte Integration </t>
  </si>
  <si>
    <t>Gesetzlich vorzuhaltender Mindestpersonalbedarf (incl. 15 % Ausfallzeiten)</t>
  </si>
  <si>
    <t xml:space="preserve">Personalbedarf </t>
  </si>
  <si>
    <t xml:space="preserve">Kinder in Gruppe 1 </t>
  </si>
  <si>
    <t xml:space="preserve">Kinder in Gruppe 2 </t>
  </si>
  <si>
    <t>Erzieherin/ Erzieher</t>
  </si>
  <si>
    <t>Kinderpflegerin / -pfleger (i. d. U3-Betreuung)</t>
  </si>
  <si>
    <t>Kinderpflegerin / -pfleger (Fachkraftanerkennung)</t>
  </si>
  <si>
    <t>Sozialarbeiterin / -arbeiter</t>
  </si>
  <si>
    <t>Sozialpädagogin / -pädagoge</t>
  </si>
  <si>
    <t>Pädagogin / Pädagoge</t>
  </si>
  <si>
    <t>Kindheitspädagogin / -pädagoge</t>
  </si>
  <si>
    <t>Grundschullehrkraft (2. Staatsexamen)</t>
  </si>
  <si>
    <t>Heilpädagogin / -pädagoge</t>
  </si>
  <si>
    <t>Heilerziehungspflegerin / -pfleger</t>
  </si>
  <si>
    <t>Jahrespraktikantin / -praktikant (Erzieherausbildung)</t>
  </si>
  <si>
    <t>Jahrespraktikantin / -praktikant (Studium)</t>
  </si>
  <si>
    <t>Sonstige (mit beigefügter Anerkennung)</t>
  </si>
  <si>
    <t>Ausbildung 2.3</t>
  </si>
  <si>
    <t>Ohne Fachkraftanerkennung</t>
  </si>
  <si>
    <t>Jahresschließzeit</t>
  </si>
  <si>
    <r>
      <t xml:space="preserve">Anlage zum Antrag auf Gewährung einer Förderpauschale für die </t>
    </r>
    <r>
      <rPr>
        <b/>
        <sz val="18"/>
        <color rgb="FFC00000"/>
        <rFont val="Calibri"/>
        <family val="2"/>
        <scheme val="minor"/>
      </rPr>
      <t>Integration eines Kindes mit Behinderung in einer Tageseinrichtung</t>
    </r>
    <r>
      <rPr>
        <sz val="18"/>
        <color rgb="FFC00000"/>
        <rFont val="Calibri"/>
        <family val="2"/>
        <scheme val="minor"/>
      </rPr>
      <t xml:space="preserve"> </t>
    </r>
    <r>
      <rPr>
        <b/>
        <sz val="18"/>
        <color rgb="FFC00000"/>
        <rFont val="Calibri"/>
        <family val="2"/>
        <scheme val="minor"/>
      </rPr>
      <t>für Kinder</t>
    </r>
    <r>
      <rPr>
        <sz val="18"/>
        <color theme="1"/>
        <rFont val="Calibri"/>
        <family val="2"/>
        <scheme val="minor"/>
      </rPr>
      <t xml:space="preserve"> gemäß der "Vereinbarung zur Integration von Kinder mit Behinderung vom vollendeten 1. Lebensjahr bis Schuleintritt in Tageseinrichtungen für Kinder" vom 01.08.2014 i.d. Fassung vom 28.04.2014</t>
    </r>
  </si>
  <si>
    <t>5. Bereits genehmigte Maßnahmen* gemäß der o.g. Vereinbarung</t>
  </si>
  <si>
    <t>* genehmigte Maßnahmen gemäß Eingliederungshilfe § 19 (3) SGB XII i.V.m. §§ 53ff- SGB XII</t>
  </si>
  <si>
    <t xml:space="preserve">4. Folgende Personen halten die zusätzlichen 15 bzw. 13 Fachkraftstunden, gemäß Ziffer 5.1 der o.g. Vereinbarung, für diese beantragte Maßnahme* vor: </t>
  </si>
  <si>
    <t>* beantragte Maßnahmen gemäß Eingliederungshilfe § 19 (3) SGB XII i.V.m. §§ 53ff- SGB XII</t>
  </si>
  <si>
    <t>vertragl. vereibarte Betreuungszeit</t>
  </si>
  <si>
    <t>0-2</t>
  </si>
  <si>
    <t>2-3</t>
  </si>
  <si>
    <t>3-6</t>
  </si>
  <si>
    <t>Uhrzeitangabe mit Doppelpunkt z.B. 7:30</t>
  </si>
  <si>
    <t>Funktionsbeispiele: Leitung, Sprachförderung, Gruppenübergreifend, Zusatzkraft Gruppe 1, FSJ, Ehrenamtliche</t>
  </si>
  <si>
    <t>Betreuungsmittelwert</t>
  </si>
  <si>
    <r>
      <t xml:space="preserve">vertragl. aufgenommene Kinder *
 </t>
    </r>
    <r>
      <rPr>
        <b/>
        <sz val="11"/>
        <color rgb="FFC00000"/>
        <rFont val="Calibri"/>
        <family val="2"/>
        <scheme val="minor"/>
      </rPr>
      <t xml:space="preserve">**Platzreduzierung Integration
</t>
    </r>
    <r>
      <rPr>
        <b/>
        <sz val="11"/>
        <rFont val="Calibri"/>
        <family val="2"/>
        <scheme val="minor"/>
      </rPr>
      <t>Kinder in</t>
    </r>
    <r>
      <rPr>
        <b/>
        <sz val="11"/>
        <color rgb="FFC00000"/>
        <rFont val="Calibri"/>
        <family val="2"/>
        <scheme val="minor"/>
      </rPr>
      <t xml:space="preserve"> 
</t>
    </r>
  </si>
  <si>
    <t xml:space="preserve">bis zu 25 Std. = 22,5 Std.
mehr als 25 bis zu 35 Std.= 30 Std. 
mehr als 35  bis unter 45 Std. = 42,5 Std.
mehr als 45 Std. = 50 Std. </t>
  </si>
  <si>
    <t>Kindergarten
Krippe 
Hort</t>
  </si>
  <si>
    <t>alters-
übergreifenden Gruppen</t>
  </si>
  <si>
    <r>
      <t xml:space="preserve">aufgenommene Kinder + </t>
    </r>
    <r>
      <rPr>
        <b/>
        <sz val="12"/>
        <color rgb="FFBA2F18"/>
        <rFont val="Calibri"/>
        <family val="2"/>
        <scheme val="minor"/>
      </rPr>
      <t>reduzierte Plätze Integration</t>
    </r>
  </si>
  <si>
    <r>
      <rPr>
        <sz val="16"/>
        <color theme="1"/>
        <rFont val="Calibri"/>
        <family val="2"/>
        <scheme val="minor"/>
      </rPr>
      <t xml:space="preserve">* </t>
    </r>
    <r>
      <rPr>
        <sz val="11"/>
        <color theme="1"/>
        <rFont val="Calibri"/>
        <family val="2"/>
        <scheme val="minor"/>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1"/>
        <color theme="1"/>
        <rFont val="Calibri"/>
        <family val="2"/>
        <scheme val="minor"/>
      </rPr>
      <t>Beispiel</t>
    </r>
    <r>
      <rPr>
        <sz val="11"/>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1"/>
        <color theme="1"/>
        <rFont val="Wingdings"/>
        <charset val="2"/>
      </rPr>
      <t>ð</t>
    </r>
    <r>
      <rPr>
        <sz val="11"/>
        <color theme="1"/>
        <rFont val="Calibri"/>
        <family val="2"/>
        <scheme val="minor"/>
      </rPr>
      <t xml:space="preserve">  Beide Kinder gelten bei der Personalberechnung als ein U3-Kind mit dem Betreuungsmittelwert 50 Std./Woche.</t>
    </r>
  </si>
  <si>
    <r>
      <rPr>
        <b/>
        <sz val="16"/>
        <color rgb="FFC00000"/>
        <rFont val="Calibri"/>
        <family val="2"/>
        <scheme val="minor"/>
      </rPr>
      <t>**</t>
    </r>
    <r>
      <rPr>
        <b/>
        <sz val="11"/>
        <color rgb="FFC00000"/>
        <rFont val="Calibri"/>
        <family val="2"/>
        <scheme val="minor"/>
      </rPr>
      <t xml:space="preserve"> Kinder mit Behinderung sind entsprechend ihrem Betreuungsmittelwert und der Platzreduzierung einzutragen. Beispiel: </t>
    </r>
    <r>
      <rPr>
        <b/>
        <sz val="11"/>
        <rFont val="Calibri"/>
        <family val="2"/>
        <scheme val="minor"/>
      </rPr>
      <t>1 Kind mit Behinderung = 6 Plätze im Kindergarten ein. Zwei Kinder mit Behinderung in der selben Gruppe = Erste Kind nimmt 3 Plätze ein, das Zweite Kind nimmt 4 Plätze ein. Ab 3 Kinder mit Behinderung in einer Gruppe = je Kind 3 Plätze eintragen, usw.. Bei Aufteilung der Kinder mit Behinderung in mehrere Gruppen erfolgt die Reduzierung gemäß der Verordnung zur Integration von Kinder mit Behinderung,</t>
    </r>
    <r>
      <rPr>
        <b/>
        <sz val="11"/>
        <color rgb="FFC00000"/>
        <rFont val="Calibri"/>
        <family val="2"/>
        <scheme val="minor"/>
      </rPr>
      <t xml:space="preserve"> s.a. Gruppenreduzierung_visuell. </t>
    </r>
  </si>
  <si>
    <t xml:space="preserve">Kindbezogene Angabe = Fachkraft für Name des Integrationskind </t>
  </si>
  <si>
    <r>
      <t xml:space="preserve">2.3 </t>
    </r>
    <r>
      <rPr>
        <sz val="18"/>
        <color theme="1"/>
        <rFont val="Calibri"/>
        <family val="2"/>
        <scheme val="minor"/>
      </rPr>
      <t>Angaben zum weiteren pädagogischen Personal für</t>
    </r>
    <r>
      <rPr>
        <b/>
        <sz val="18"/>
        <color theme="1"/>
        <rFont val="Calibri"/>
        <family val="2"/>
        <scheme val="minor"/>
      </rPr>
      <t xml:space="preserve"> Leitungsfreistellung, Sprachförderung, etc. </t>
    </r>
  </si>
  <si>
    <t xml:space="preserve">3.  Berechnung der Gruppengröße und -zusammensetzung nach § 25d Abs. 1 HKJGB zum Stichtag </t>
  </si>
  <si>
    <t>unter Berücksichtigung der Gruppenreduzierung durch Integration (s.a. Gruppenreduzierung_visuell)</t>
  </si>
  <si>
    <r>
      <t xml:space="preserve">Kontrollsumme darf 25 nicht überschreiten. 
In Krippengruppen nicht mehr als 12 Kinder, </t>
    </r>
    <r>
      <rPr>
        <b/>
        <sz val="12"/>
        <color theme="5"/>
        <rFont val="Calibri"/>
        <family val="2"/>
        <scheme val="minor"/>
      </rPr>
      <t>bei der Aufnahme von Kindern mit Behinderung beträgt die maximale Gruppenstärke 11.</t>
    </r>
  </si>
  <si>
    <r>
      <t xml:space="preserve"> Maximale Gruppengröße 25 Kinder; </t>
    </r>
    <r>
      <rPr>
        <sz val="12"/>
        <color rgb="FFC00000"/>
        <rFont val="Calibri"/>
        <family val="2"/>
        <scheme val="minor"/>
      </rPr>
      <t>bei der Aufnahme von Kinder mit Behinderung beträgt die maximale Gruppenstärke 20,</t>
    </r>
    <r>
      <rPr>
        <sz val="12"/>
        <color theme="1"/>
        <rFont val="Calibri"/>
        <family val="2"/>
        <scheme val="minor"/>
      </rPr>
      <t xml:space="preserve"> dabei zählen </t>
    </r>
  </si>
  <si>
    <r>
      <rPr>
        <sz val="12"/>
        <color indexed="8"/>
        <rFont val="Wingdings"/>
        <charset val="2"/>
      </rPr>
      <t xml:space="preserve">ð </t>
    </r>
    <r>
      <rPr>
        <sz val="12"/>
        <color indexed="8"/>
        <rFont val="Calibri"/>
        <family val="2"/>
      </rPr>
      <t>Kinder vom vollendeten 3. Lebensjahr bis zum Schuleintritt bzw. im Schulalter mit dem Faktor 1,</t>
    </r>
    <r>
      <rPr>
        <sz val="12"/>
        <color theme="9" tint="-0.249977111117893"/>
        <rFont val="Calibri"/>
        <family val="2"/>
      </rPr>
      <t xml:space="preserve"> </t>
    </r>
    <r>
      <rPr>
        <sz val="12"/>
        <color rgb="FFC00000"/>
        <rFont val="Calibri"/>
        <family val="2"/>
      </rPr>
      <t>Kinder mit Behinderung Faktor 3</t>
    </r>
  </si>
  <si>
    <t>Erläuterung:</t>
  </si>
  <si>
    <r>
      <rPr>
        <sz val="12"/>
        <color indexed="8"/>
        <rFont val="Wingdings"/>
        <charset val="2"/>
      </rPr>
      <t xml:space="preserve">ð </t>
    </r>
    <r>
      <rPr>
        <sz val="12"/>
        <color indexed="8"/>
        <rFont val="Calibri"/>
        <family val="2"/>
      </rPr>
      <t xml:space="preserve">Kinder vom vollendeten 2. bis zum vollendeten 3. Lebensjahr mit dem Faktor 1,5, </t>
    </r>
    <r>
      <rPr>
        <sz val="12"/>
        <color rgb="FFC00000"/>
        <rFont val="Calibri"/>
        <family val="2"/>
      </rPr>
      <t>Kinder mit Behinderung zweifacher Faktor</t>
    </r>
    <r>
      <rPr>
        <sz val="12"/>
        <color theme="9" tint="-0.249977111117893"/>
        <rFont val="Calibri"/>
        <family val="2"/>
      </rPr>
      <t xml:space="preserve"> </t>
    </r>
  </si>
  <si>
    <r>
      <rPr>
        <sz val="12"/>
        <color indexed="8"/>
        <rFont val="Wingdings"/>
        <charset val="2"/>
      </rPr>
      <t xml:space="preserve">ð </t>
    </r>
    <r>
      <rPr>
        <sz val="12"/>
        <color indexed="8"/>
        <rFont val="Calibri"/>
        <family val="2"/>
      </rPr>
      <t xml:space="preserve">Kinder bis zum vollendeten 2. Lebensjahr mit dem Faktor 2,5, </t>
    </r>
    <r>
      <rPr>
        <sz val="12"/>
        <color rgb="FFC00000"/>
        <rFont val="Calibri"/>
        <family val="2"/>
      </rPr>
      <t xml:space="preserve">Kinder mit Behinderung zweifacher Faktor </t>
    </r>
  </si>
  <si>
    <t>Gruppenfunktion*</t>
  </si>
  <si>
    <t xml:space="preserve"> Krippe, Kindergarten, Hort oder Altersübergreifende Gruppe benennen</t>
  </si>
  <si>
    <t>Name der Kindertagesstätte:</t>
  </si>
  <si>
    <t xml:space="preserve">1. Angaben zur Berechnung des Mindestpersonalbedarfs der Kindertageseinrichtung </t>
  </si>
  <si>
    <t>Mindestpersonalbedarf nach § 25c Abs. 1 - 3 HKJGB:</t>
  </si>
  <si>
    <r>
      <t>Betreuungs-mittelwert</t>
    </r>
    <r>
      <rPr>
        <b/>
        <vertAlign val="superscript"/>
        <sz val="14"/>
        <color theme="1"/>
        <rFont val="Arial"/>
        <family val="2"/>
      </rPr>
      <t>1</t>
    </r>
  </si>
  <si>
    <r>
      <t xml:space="preserve">vertragl. aufgenommene Kinder </t>
    </r>
    <r>
      <rPr>
        <b/>
        <vertAlign val="superscript"/>
        <sz val="14"/>
        <color theme="1"/>
        <rFont val="Arial"/>
        <family val="2"/>
      </rPr>
      <t>2</t>
    </r>
  </si>
  <si>
    <t>in altersübergreifenden Gruppen</t>
  </si>
  <si>
    <r>
      <t xml:space="preserve">Kinder mit Behinderung* incl. </t>
    </r>
    <r>
      <rPr>
        <b/>
        <sz val="14"/>
        <color rgb="FFFF0000"/>
        <rFont val="Arial"/>
        <family val="2"/>
      </rPr>
      <t>Platzreduzierung</t>
    </r>
  </si>
  <si>
    <t xml:space="preserve">Netto-Mindestpersonalbedarf </t>
  </si>
  <si>
    <t>22 % Ausfallzeiten zusätzlich zum  Netto-Mindestpersonalbedarf</t>
  </si>
  <si>
    <t>wöchentliche Sollarbeitszeit einer Vollzeitstelle für die Leitungskraft</t>
  </si>
  <si>
    <t>Summe Mindestpersonalbedarf ohne Leitung</t>
  </si>
  <si>
    <t>bitte eintragen!</t>
  </si>
  <si>
    <r>
      <t>20 % Leitungszeit zusätzlich zum Netto-Mindestpersonalbedarf</t>
    </r>
    <r>
      <rPr>
        <b/>
        <vertAlign val="superscript"/>
        <sz val="14"/>
        <color theme="1"/>
        <rFont val="Arial"/>
        <family val="2"/>
      </rPr>
      <t>3</t>
    </r>
  </si>
  <si>
    <t xml:space="preserve">Summe </t>
  </si>
  <si>
    <r>
      <rPr>
        <vertAlign val="superscript"/>
        <sz val="14"/>
        <rFont val="Arial"/>
        <family val="2"/>
      </rPr>
      <t>1</t>
    </r>
    <r>
      <rPr>
        <sz val="14"/>
        <rFont val="Arial"/>
        <family val="2"/>
      </rPr>
      <t>Betreuungsmittelwerte der vertragl. oder satzungsgemäß vereinbarten wöchentl. Betreuungszeit der Kinder (bis zu 25 Std. = 22,5 Std.; mehr als 25 bis zu 35 Std. = 30 Std.; mehr als 35 bis unter 45 Std. = 42,5 Std.; 45 Std. und mehr = 50 Std.)</t>
    </r>
  </si>
  <si>
    <t>* Kinder mit Behinderung sind entsprechend ihrem Betreuungsmittelwert und der Platzreduzierung einzutragen. Siehe Gruppenreduzierung</t>
  </si>
  <si>
    <r>
      <rPr>
        <vertAlign val="superscript"/>
        <sz val="14"/>
        <rFont val="Arial"/>
        <family val="2"/>
      </rPr>
      <t>2</t>
    </r>
    <r>
      <rPr>
        <sz val="14"/>
        <rFont val="Arial"/>
        <family val="2"/>
      </rPr>
      <t xml:space="preserve">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</si>
  <si>
    <r>
      <rPr>
        <vertAlign val="superscript"/>
        <sz val="14"/>
        <rFont val="Arial"/>
        <family val="2"/>
      </rPr>
      <t>3</t>
    </r>
    <r>
      <rPr>
        <sz val="14"/>
        <rFont val="Arial"/>
        <family val="2"/>
      </rPr>
      <t xml:space="preserve">Nach § 25c Abs. 3 HKJGB sind für die Leitungstätigkeit zusätzliche Zeiten im Umfang von 20 % des Netto-Mindestpersonalbedarfs vorzuhalten. Die Berechnung berücksichtigt </t>
    </r>
    <r>
      <rPr>
        <b/>
        <sz val="14"/>
        <rFont val="Arial"/>
        <family val="2"/>
      </rPr>
      <t>die gesetzliche Vorgabe von maximal 1,5 Vollzeitstellen.</t>
    </r>
    <r>
      <rPr>
        <sz val="14"/>
        <rFont val="Arial"/>
        <family val="2"/>
      </rPr>
      <t xml:space="preserve"> Die entsprechende Stundenzahl wird auf Basis der Sollarbeitszeit berechnet. </t>
    </r>
  </si>
  <si>
    <t xml:space="preserve">Die im folgenden erhobenen personenbezogenen Daten sind verpflichtende Angaben zum Schutz von Kindern in Kindertageseinrichtungen nach den §§ 45-48 SGB VIII in Verbindung mit § 15 HKJGB. Sie werden ausschließlich zum Zweck der Aufgabenerfüllung verwendet und ggf. in einem automatisierten Verfahren gespeichert. Die betroffenen Personen sind hiervon in geeigneter Weise in Kenntnis zu setzen. </t>
  </si>
  <si>
    <t>2.1 Angaben zur Einrichtungsleitung*:</t>
  </si>
  <si>
    <r>
      <t>Führungszeugnis vom</t>
    </r>
    <r>
      <rPr>
        <b/>
        <vertAlign val="superscript"/>
        <sz val="14"/>
        <color theme="1"/>
        <rFont val="Arial"/>
        <family val="2"/>
      </rPr>
      <t>1</t>
    </r>
  </si>
  <si>
    <r>
      <t>Funktion</t>
    </r>
    <r>
      <rPr>
        <b/>
        <vertAlign val="superscript"/>
        <sz val="14"/>
        <color theme="1"/>
        <rFont val="Arial"/>
        <family val="2"/>
      </rPr>
      <t>2</t>
    </r>
  </si>
  <si>
    <t>wöchentliche Arbeitszeit</t>
  </si>
  <si>
    <r>
      <t xml:space="preserve">*Nach § 25c Abs. 3 HKJGB sind für die Leitungstätigkeit zusätzliche Zeiten im Umfang von 20 % des auf S.1 ermittelten Netto-Mindestpersonalbedarfs vorzuhalten, jedoch höchstens im Umfang von 1,5 Vollzeitstellen. </t>
    </r>
    <r>
      <rPr>
        <b/>
        <sz val="14"/>
        <rFont val="Arial"/>
        <family val="2"/>
      </rPr>
      <t>Über diesen Umfang hinaus gehende Stunden der hier aufgeführten Person(en) können unter 2.3 (päd. Personal) aufgeführt werden.</t>
    </r>
  </si>
  <si>
    <t>Summe Leitungszeiten (20 % zusätzlich zum Netto-Mindestpersonalbedarf, gesetzliches max. 1,5 Vollzeitstellen):</t>
  </si>
  <si>
    <t xml:space="preserve">Differenz*: </t>
  </si>
  <si>
    <t>2.2 Angaben zu Personen mit fachfremder Ausbildung mit Genehmigung des Jugendamtes zum Einsatz als Fachkraft zur Mitarbeit**:</t>
  </si>
  <si>
    <r>
      <t>Führungszeugnis vom</t>
    </r>
    <r>
      <rPr>
        <b/>
        <vertAlign val="superscript"/>
        <sz val="14"/>
        <rFont val="Arial"/>
        <family val="2"/>
      </rPr>
      <t>1</t>
    </r>
  </si>
  <si>
    <t>Genehmigung des Jugendamtes vom**:</t>
  </si>
  <si>
    <r>
      <t>wöchentliche Arbeitszeit</t>
    </r>
    <r>
      <rPr>
        <b/>
        <vertAlign val="superscript"/>
        <sz val="14"/>
        <rFont val="Arial"/>
        <family val="2"/>
      </rPr>
      <t xml:space="preserve"> </t>
    </r>
  </si>
  <si>
    <r>
      <t xml:space="preserve">**Personen mit fachfremder Ausbildung, für die nach § 25b Abs. 2 Satz 1 Nr. 6 HKJGB die Genehmigung des Jugend-amtes vorliegt, können nach § 25b Abs. 2 Satz 2 HKJGB mit einem Stundenumfang </t>
    </r>
    <r>
      <rPr>
        <b/>
        <sz val="14"/>
        <rFont val="Arial"/>
        <family val="2"/>
      </rPr>
      <t>von bis zu 15 % des Mindestpersonalbedarfs ohne Leitungszeiten auf den Mindestpersonalbedarf angerechnet werden 
(n</t>
    </r>
    <r>
      <rPr>
        <sz val="14"/>
        <rFont val="Arial"/>
        <family val="2"/>
      </rPr>
      <t>icht anrechenbare Zeiten sind Zeiten als Zusatzpersonal, s. 2.5)</t>
    </r>
  </si>
  <si>
    <t>15 % des Mindest- personalbedarfs ohne Leitungszeiten</t>
  </si>
  <si>
    <t>Auf den Mindestpersonal-bedarf anrechenbare Stunden</t>
  </si>
  <si>
    <r>
      <rPr>
        <vertAlign val="superscript"/>
        <sz val="14"/>
        <rFont val="Arial"/>
        <family val="2"/>
      </rPr>
      <t>1</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</si>
  <si>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 xml:space="preserve">2 </t>
    </r>
    <r>
      <rPr>
        <sz val="14"/>
        <rFont val="Arial"/>
        <family val="2"/>
      </rPr>
      <t>Falls Mitarbeiterinnen oder Mitarbeiter mehrere Funktionen wahrnehmen (z.B. Leitungskraft oder Integrationskraft und Fachkraft in der Gruppe), weisen Sie diese Personen bitte mehrfach - getrennt nach der Funktion - aus und geben jeweils die Stundenzahl/Woche an, die für die betreffende Funktion eingesetzt werden.</t>
    </r>
  </si>
  <si>
    <t>2.3 Angaben zum pädagogischen Personal (§ 25c i.V. mit § 25b HKJGB), ohne Leitungszeiten und Personen mit fachfremder Ausbildung (dazu s. oben):</t>
  </si>
  <si>
    <r>
      <t>Funktion</t>
    </r>
    <r>
      <rPr>
        <b/>
        <vertAlign val="superscript"/>
        <sz val="14"/>
        <rFont val="Arial"/>
        <family val="2"/>
      </rPr>
      <t>2</t>
    </r>
  </si>
  <si>
    <r>
      <t>wöchentliche Arbeitszeit</t>
    </r>
    <r>
      <rPr>
        <b/>
        <vertAlign val="superscript"/>
        <sz val="14"/>
        <rFont val="Arial"/>
        <family val="2"/>
      </rPr>
      <t>3</t>
    </r>
  </si>
  <si>
    <t>Summe päd. Personal:</t>
  </si>
  <si>
    <t>Genehmigtes fachfremdes Personal, max. 15 %, s. 2.2:</t>
  </si>
  <si>
    <t>Summe päd. Personal und genehmigtes fachfremdes Personal:</t>
  </si>
  <si>
    <t>Mindestpersonalbedarf nach § 25c Abs. 1 - 3 HKJGB (s. 1.):</t>
  </si>
  <si>
    <t>Differenz:</t>
  </si>
  <si>
    <r>
      <rPr>
        <vertAlign val="superscript"/>
        <sz val="14"/>
        <rFont val="Arial"/>
        <family val="2"/>
      </rPr>
      <t>1</t>
    </r>
    <r>
      <rPr>
        <sz val="14"/>
        <rFont val="Arial"/>
        <family val="2"/>
      </rPr>
      <t xml:space="preserve">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</si>
  <si>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r>
      <rPr>
        <vertAlign val="superscript"/>
        <sz val="14"/>
        <rFont val="Arial"/>
        <family val="2"/>
      </rPr>
      <t>3</t>
    </r>
    <r>
      <rPr>
        <sz val="14"/>
        <rFont val="Arial"/>
        <family val="2"/>
      </rPr>
      <t xml:space="preserve"> Bei Personen im Anerkennungsjahr ist hier nach § 25b Abs. 2 Satz 1 Nr. 3 HKJGB i.V.m. § 25c Abs. 4 HKJGB nur eine 50 % Anrechnung möglich. Im Falle einer vorherigen Ausbildung als Sozialassistentin/Sozialassistent ist eine Anrechnung der kompletten Stundenzahl nach § 25b Abs. 2 Satz 1 Nr. 5 HKJGB möglich. </t>
    </r>
  </si>
  <si>
    <t>2.4 Angaben zum weiteren pädagogischen Personal für Integration, Sprachförderung, etc.:</t>
  </si>
  <si>
    <t>Summe Arbeitsstunden:</t>
  </si>
  <si>
    <t>2.5 Angaben zum weiteren Personal (Zusatzkraft, Freiwilligendienst, Hauswirtschaftskraft, etc.):</t>
  </si>
  <si>
    <t>:</t>
  </si>
  <si>
    <r>
      <rPr>
        <vertAlign val="superscript"/>
        <sz val="14"/>
        <rFont val="Arial"/>
        <family val="2"/>
      </rPr>
      <t>1</t>
    </r>
    <r>
      <rPr>
        <sz val="14"/>
        <rFont val="Arial"/>
        <family val="2"/>
      </rPr>
      <t xml:space="preserve">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Abs.1 des Bundeszentralregistergesetzes sichergestellt ist. </t>
    </r>
    <r>
      <rPr>
        <b/>
        <sz val="14"/>
        <rFont val="Arial"/>
        <family val="2"/>
      </rPr>
      <t xml:space="preserve">Hier bitte nur das Datum des letzten Führungszeugnisses eintragen, keine Führungszeugnisse in der Anlage beifügen! </t>
    </r>
    <r>
      <rPr>
        <sz val="14"/>
        <rFont val="Arial"/>
        <family val="2"/>
      </rPr>
      <t xml:space="preserve">Die Bestimmungen zum Datenschutz nach § 72a Abs. 5 SGB VIII sind zu beachten. </t>
    </r>
  </si>
  <si>
    <t xml:space="preserve">Bei Bedarf weiteres Blatt als Anlage beifügen </t>
  </si>
  <si>
    <t xml:space="preserve">Kontrollsumme darf 25 nicht überschreiten. 
</t>
  </si>
  <si>
    <r>
      <t xml:space="preserve">In Krippengruppen nicht mehr als 12 Kinder, </t>
    </r>
    <r>
      <rPr>
        <sz val="12"/>
        <color theme="5" tint="-0.249977111117893"/>
        <rFont val="Calibri"/>
        <family val="2"/>
        <scheme val="minor"/>
      </rPr>
      <t>bei der Aufnahme von Kindern mit Behinderung beträgt die maximale Gruppenstärke 11.</t>
    </r>
  </si>
  <si>
    <r>
      <t xml:space="preserve">gleichzeitig anwesende Kinder in der Gruppe*                             </t>
    </r>
    <r>
      <rPr>
        <sz val="14"/>
        <color theme="1"/>
        <rFont val="Arial"/>
        <family val="2"/>
      </rPr>
      <t xml:space="preserve">                                                           (im Sinne von vertragl. oder satzungsgemäß aufgenommenen Kindern)</t>
    </r>
  </si>
  <si>
    <r>
      <rPr>
        <b/>
        <sz val="14"/>
        <color theme="1"/>
        <rFont val="Arial"/>
        <family val="2"/>
      </rPr>
      <t xml:space="preserve">Kontrollsumme </t>
    </r>
    <r>
      <rPr>
        <sz val="14"/>
        <color theme="1"/>
        <rFont val="Arial"/>
        <family val="2"/>
      </rPr>
      <t>(darf 25 nicht überschreiten)</t>
    </r>
  </si>
  <si>
    <t xml:space="preserve">Kinder 2-3 Jahre </t>
  </si>
  <si>
    <r>
      <rPr>
        <b/>
        <sz val="14"/>
        <color theme="1"/>
        <rFont val="Arial"/>
        <family val="2"/>
      </rPr>
      <t xml:space="preserve">Kontrollsumme                                                   </t>
    </r>
    <r>
      <rPr>
        <sz val="14"/>
        <color theme="1"/>
        <rFont val="Arial"/>
        <family val="2"/>
      </rPr>
      <t>(darf 25 nicht überschreiten)</t>
    </r>
  </si>
  <si>
    <t>Gruppe 9</t>
  </si>
  <si>
    <r>
      <t xml:space="preserve">Gruppenreduzierung bei </t>
    </r>
    <r>
      <rPr>
        <b/>
        <u/>
        <sz val="11"/>
        <color theme="1"/>
        <rFont val="Arial"/>
        <family val="2"/>
      </rPr>
      <t>einem</t>
    </r>
    <r>
      <rPr>
        <sz val="11"/>
        <color theme="1"/>
        <rFont val="Arial"/>
        <family val="2"/>
      </rPr>
      <t xml:space="preserve"> </t>
    </r>
    <r>
      <rPr>
        <sz val="11"/>
        <color theme="5"/>
        <rFont val="Arial"/>
        <family val="2"/>
      </rPr>
      <t>Kind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t>
    </r>
    <r>
      <rPr>
        <b/>
        <u/>
        <sz val="11"/>
        <color theme="1"/>
        <rFont val="Arial"/>
        <family val="2"/>
      </rPr>
      <t>g auf 20 Kinder</t>
    </r>
    <r>
      <rPr>
        <sz val="11"/>
        <color theme="1"/>
        <rFont val="Arial"/>
        <family val="2"/>
      </rPr>
      <t xml:space="preserve">. </t>
    </r>
  </si>
  <si>
    <r>
      <rPr>
        <sz val="11"/>
        <color theme="1"/>
        <rFont val="Arial"/>
        <family val="2"/>
      </rPr>
      <t xml:space="preserve">Das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6 Plätze</t>
    </r>
    <r>
      <rPr>
        <sz val="11"/>
        <color theme="1"/>
        <rFont val="Arial"/>
        <family val="2"/>
      </rPr>
      <t xml:space="preserve"> zu seinem vertraglich vereinbarten Betreuungsmittelwert ein.</t>
    </r>
  </si>
  <si>
    <r>
      <t xml:space="preserve">Gruppenreduzierung bei </t>
    </r>
    <r>
      <rPr>
        <b/>
        <u/>
        <sz val="11"/>
        <color theme="1"/>
        <rFont val="Arial"/>
        <family val="2"/>
      </rPr>
      <t>zwei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
Die Gruppengröße darf bei Aufnahme von Kindern mit Behinderung jedoch 20 nicht überschreiten. Von daher reduziert sich die Gruppenstärke mit </t>
    </r>
    <r>
      <rPr>
        <b/>
        <u/>
        <sz val="11"/>
        <color theme="1"/>
        <rFont val="Arial"/>
        <family val="2"/>
      </rPr>
      <t xml:space="preserve">Aufnahme eines </t>
    </r>
    <r>
      <rPr>
        <b/>
        <u/>
        <sz val="11"/>
        <color theme="5"/>
        <rFont val="Arial"/>
        <family val="2"/>
      </rPr>
      <t>Kindes mit Behinderung</t>
    </r>
    <r>
      <rPr>
        <b/>
        <u/>
        <sz val="11"/>
        <color theme="1"/>
        <rFont val="Arial"/>
        <family val="2"/>
      </rPr>
      <t xml:space="preserve"> auf 20 Kinder</t>
    </r>
    <r>
      <rPr>
        <sz val="11"/>
        <color theme="1"/>
        <rFont val="Arial"/>
        <family val="2"/>
      </rPr>
      <t xml:space="preserve">. </t>
    </r>
  </si>
  <si>
    <r>
      <t xml:space="preserve">Das </t>
    </r>
    <r>
      <rPr>
        <b/>
        <u/>
        <sz val="11"/>
        <color theme="1"/>
        <rFont val="Arial"/>
        <family val="2"/>
      </rPr>
      <t>erste</t>
    </r>
    <r>
      <rPr>
        <sz val="11"/>
        <color theme="1"/>
        <rFont val="Arial"/>
        <family val="2"/>
      </rPr>
      <t xml:space="preserve">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4 Plätze</t>
    </r>
    <r>
      <rPr>
        <sz val="11"/>
        <color theme="1"/>
        <rFont val="Arial"/>
        <family val="2"/>
      </rPr>
      <t xml:space="preserve"> und das </t>
    </r>
    <r>
      <rPr>
        <b/>
        <u/>
        <sz val="11"/>
        <color theme="1"/>
        <rFont val="Arial"/>
        <family val="2"/>
      </rPr>
      <t>zweite</t>
    </r>
    <r>
      <rPr>
        <sz val="11"/>
        <color theme="1"/>
        <rFont val="Arial"/>
        <family val="2"/>
      </rPr>
      <t xml:space="preserve"> </t>
    </r>
    <r>
      <rPr>
        <sz val="11"/>
        <color theme="5"/>
        <rFont val="Arial"/>
        <family val="2"/>
      </rPr>
      <t>Kind mit Behinderung</t>
    </r>
    <r>
      <rPr>
        <sz val="11"/>
        <color theme="1"/>
        <rFont val="Arial"/>
        <family val="2"/>
      </rPr>
      <t xml:space="preserve"> </t>
    </r>
    <r>
      <rPr>
        <b/>
        <u/>
        <sz val="11"/>
        <color theme="1"/>
        <rFont val="Arial"/>
        <family val="2"/>
      </rPr>
      <t>3 Plätze</t>
    </r>
    <r>
      <rPr>
        <sz val="11"/>
        <color theme="1"/>
        <rFont val="Arial"/>
        <family val="2"/>
      </rPr>
      <t xml:space="preserve"> zu seinem vertraglich vereinbarten Betreuungsmittelwert ein.</t>
    </r>
  </si>
  <si>
    <r>
      <t xml:space="preserve">Gruppenreduzierung bei </t>
    </r>
    <r>
      <rPr>
        <b/>
        <u/>
        <sz val="11"/>
        <color theme="1"/>
        <rFont val="Arial"/>
        <family val="2"/>
      </rPr>
      <t>drei</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t>
    </r>
    <r>
      <rPr>
        <b/>
        <u/>
        <sz val="11"/>
        <color theme="1"/>
        <rFont val="Arial"/>
        <family val="2"/>
      </rPr>
      <t xml:space="preserve"> 3-fachen Fakto</t>
    </r>
    <r>
      <rPr>
        <sz val="11"/>
        <color theme="1"/>
        <rFont val="Arial"/>
        <family val="2"/>
      </rPr>
      <t>r nach § 25d (1) Nr. 2 und Nr. 3 HKJGB berechnet.</t>
    </r>
  </si>
  <si>
    <r>
      <t>Jedes</t>
    </r>
    <r>
      <rPr>
        <sz val="11"/>
        <color theme="5"/>
        <rFont val="Arial"/>
        <family val="2"/>
      </rPr>
      <t xml:space="preserve"> 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19 Kinder</t>
    </r>
    <r>
      <rPr>
        <sz val="11"/>
        <color theme="1"/>
        <rFont val="Arial"/>
        <family val="2"/>
      </rPr>
      <t xml:space="preserve">, inklusive der </t>
    </r>
    <r>
      <rPr>
        <b/>
        <u/>
        <sz val="11"/>
        <color theme="1"/>
        <rFont val="Arial"/>
        <family val="2"/>
      </rPr>
      <t>drei</t>
    </r>
    <r>
      <rPr>
        <sz val="11"/>
        <color theme="1"/>
        <rFont val="Arial"/>
        <family val="2"/>
      </rPr>
      <t xml:space="preserve"> </t>
    </r>
    <r>
      <rPr>
        <sz val="11"/>
        <color theme="5"/>
        <rFont val="Arial"/>
        <family val="2"/>
      </rPr>
      <t>Kinder mit Behinderung</t>
    </r>
    <r>
      <rPr>
        <sz val="11"/>
        <color theme="1"/>
        <rFont val="Arial"/>
        <family val="2"/>
      </rPr>
      <t>.</t>
    </r>
  </si>
  <si>
    <r>
      <t>Gruppenreduzierung bei</t>
    </r>
    <r>
      <rPr>
        <b/>
        <sz val="11"/>
        <color theme="1"/>
        <rFont val="Arial"/>
        <family val="2"/>
      </rPr>
      <t xml:space="preserve"> </t>
    </r>
    <r>
      <rPr>
        <b/>
        <u/>
        <sz val="11"/>
        <color theme="1"/>
        <rFont val="Arial"/>
        <family val="2"/>
      </rPr>
      <t>vier</t>
    </r>
    <r>
      <rPr>
        <sz val="11"/>
        <color theme="5"/>
        <rFont val="Arial"/>
        <family val="2"/>
      </rPr>
      <t xml:space="preserve"> Kindern mit Behinderung</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</si>
  <si>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r>
      <rPr>
        <sz val="11"/>
        <color theme="1"/>
        <rFont val="Arial"/>
        <family val="2"/>
      </rP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17 Kinder</t>
    </r>
    <r>
      <rPr>
        <sz val="11"/>
        <color theme="1"/>
        <rFont val="Arial"/>
        <family val="2"/>
      </rPr>
      <t xml:space="preserve">, inklusive der </t>
    </r>
    <r>
      <rPr>
        <b/>
        <u/>
        <sz val="11"/>
        <color theme="1"/>
        <rFont val="Arial"/>
        <family val="2"/>
      </rPr>
      <t>vier</t>
    </r>
    <r>
      <rPr>
        <sz val="11"/>
        <color theme="1"/>
        <rFont val="Arial"/>
        <family val="2"/>
      </rPr>
      <t xml:space="preserve"> </t>
    </r>
    <r>
      <rPr>
        <sz val="11"/>
        <color theme="5"/>
        <rFont val="Arial"/>
        <family val="2"/>
      </rPr>
      <t>Kinder mit Behinderung</t>
    </r>
    <r>
      <rPr>
        <sz val="11"/>
        <color theme="1"/>
        <rFont val="Arial"/>
        <family val="2"/>
      </rPr>
      <t>.</t>
    </r>
  </si>
  <si>
    <r>
      <t xml:space="preserve">Gruppenreduzierung bei </t>
    </r>
    <r>
      <rPr>
        <b/>
        <u/>
        <sz val="11"/>
        <color theme="1"/>
        <rFont val="Arial"/>
        <family val="2"/>
      </rPr>
      <t>fünf</t>
    </r>
    <r>
      <rPr>
        <sz val="11"/>
        <color theme="1"/>
        <rFont val="Arial"/>
        <family val="2"/>
      </rPr>
      <t xml:space="preserve"> </t>
    </r>
    <r>
      <rPr>
        <sz val="11"/>
        <color theme="5"/>
        <rFont val="Arial"/>
        <family val="2"/>
      </rPr>
      <t xml:space="preserve">Kindern mit Behinderung </t>
    </r>
    <r>
      <rPr>
        <sz val="11"/>
        <color theme="1"/>
        <rFont val="Arial"/>
        <family val="2"/>
      </rPr>
      <t xml:space="preserve">
</t>
    </r>
    <r>
      <rPr>
        <u/>
        <sz val="11"/>
        <color theme="1"/>
        <rFont val="Arial"/>
        <family val="2"/>
      </rPr>
      <t>in einer</t>
    </r>
    <r>
      <rPr>
        <sz val="11"/>
        <color theme="1"/>
        <rFont val="Arial"/>
        <family val="2"/>
      </rPr>
      <t xml:space="preserve"> Kindergartengruppe (ab dem vollendeten 3. Lebensjahr).
Gemäß Ziffer 4.5 der Vereinbarung zur Integration von Kindern werden Kinder ab dem vollendeten 3. Lebensjahr mit dem </t>
    </r>
    <r>
      <rPr>
        <b/>
        <u/>
        <sz val="11"/>
        <color theme="1"/>
        <rFont val="Arial"/>
        <family val="2"/>
      </rPr>
      <t>3-fachen Faktor</t>
    </r>
    <r>
      <rPr>
        <sz val="11"/>
        <color theme="1"/>
        <rFont val="Arial"/>
        <family val="2"/>
      </rPr>
      <t xml:space="preserve"> nach § 25d (1) Nr. 2 und Nr. 3 HKJGB berechnet.</t>
    </r>
  </si>
  <si>
    <r>
      <t xml:space="preserve">Jedes </t>
    </r>
    <r>
      <rPr>
        <sz val="11"/>
        <color theme="5"/>
        <rFont val="Arial"/>
        <family val="2"/>
      </rPr>
      <t>Kind mit Behinderung</t>
    </r>
    <r>
      <rPr>
        <sz val="11"/>
        <color theme="1"/>
        <rFont val="Arial"/>
        <family val="2"/>
      </rPr>
      <t xml:space="preserve"> nimmt zur Berechnung der Fachkraftstunden somit </t>
    </r>
    <r>
      <rPr>
        <b/>
        <u/>
        <sz val="11"/>
        <color theme="1"/>
        <rFont val="Arial"/>
        <family val="2"/>
      </rPr>
      <t>3 Plätze</t>
    </r>
    <r>
      <rPr>
        <sz val="11"/>
        <color theme="1"/>
        <rFont val="Arial"/>
        <family val="2"/>
      </rPr>
      <t xml:space="preserve"> zu seinem vertraglich vereinbarten Betreuungsmittelwert ein.
Die Gruppe reduziert sich auf </t>
    </r>
    <r>
      <rPr>
        <b/>
        <u/>
        <sz val="11"/>
        <color theme="1"/>
        <rFont val="Arial"/>
        <family val="2"/>
      </rPr>
      <t>15 Kinder</t>
    </r>
    <r>
      <rPr>
        <sz val="11"/>
        <color theme="1"/>
        <rFont val="Arial"/>
        <family val="2"/>
      </rPr>
      <t xml:space="preserve">, inklusive der </t>
    </r>
    <r>
      <rPr>
        <b/>
        <u/>
        <sz val="11"/>
        <color theme="1"/>
        <rFont val="Arial"/>
        <family val="2"/>
      </rPr>
      <t>fünf</t>
    </r>
    <r>
      <rPr>
        <sz val="11"/>
        <color theme="1"/>
        <rFont val="Arial"/>
        <family val="2"/>
      </rPr>
      <t xml:space="preserve"> </t>
    </r>
    <r>
      <rPr>
        <sz val="11"/>
        <color theme="5"/>
        <rFont val="Arial"/>
        <family val="2"/>
      </rPr>
      <t>Kinder mit Behinderung</t>
    </r>
    <r>
      <rPr>
        <sz val="11"/>
        <color theme="1"/>
        <rFont val="Arial"/>
        <family val="2"/>
      </rPr>
      <t xml:space="preserve">.
Die Maximale Gruppenreduzierung durch die Aufnahme von </t>
    </r>
    <r>
      <rPr>
        <sz val="11"/>
        <color theme="5"/>
        <rFont val="Arial"/>
        <family val="2"/>
      </rPr>
      <t>Kindern mit Behinderung</t>
    </r>
    <r>
      <rPr>
        <sz val="11"/>
        <color theme="1"/>
        <rFont val="Arial"/>
        <family val="2"/>
      </rPr>
      <t xml:space="preserve"> soll 15 nicht unterschreiten.</t>
    </r>
  </si>
  <si>
    <r>
      <t xml:space="preserve">aufgenommene Kinder </t>
    </r>
    <r>
      <rPr>
        <sz val="14"/>
        <color theme="1"/>
        <rFont val="Arial"/>
        <family val="2"/>
      </rPr>
      <t>(ohne Behinderung)</t>
    </r>
  </si>
  <si>
    <t>gesamt Zahl der belegten Plätze mit 
Integrationsreduzierung</t>
  </si>
  <si>
    <r>
      <t xml:space="preserve">Kinder mit Behinderung </t>
    </r>
    <r>
      <rPr>
        <sz val="14"/>
        <color theme="1"/>
        <rFont val="Arial"/>
        <family val="2"/>
      </rPr>
      <t>(</t>
    </r>
    <r>
      <rPr>
        <sz val="14"/>
        <color theme="5" tint="-0.249977111117893"/>
        <rFont val="Arial"/>
        <family val="2"/>
      </rPr>
      <t>per Hand eintragen</t>
    </r>
    <r>
      <rPr>
        <sz val="14"/>
        <color theme="1"/>
        <rFont val="Arial"/>
        <family val="2"/>
      </rPr>
      <t>)</t>
    </r>
  </si>
  <si>
    <t>Erläuterungshilfen zum Ausfüllen des Antrages</t>
  </si>
  <si>
    <t>Stammdaten Integration</t>
  </si>
  <si>
    <t>Anlage Personal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</si>
</sst>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F400]h:mm:ss\ AM/PM"/>
  </numFmts>
  <fonts count="81" x14ac:knownFonts="1">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8"/>
      <color theme="1"/>
      <name val="Arial"/>
      <family val="2"/>
    </font>
    <font>
      <b/>
      <sz val="12"/>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4"/>
      <color rgb="FFFF0000"/>
      <name val="Mongolian Baiti"/>
      <family val="4"/>
    </font>
    <font>
      <b/>
      <u/>
      <sz val="14"/>
      <color theme="1"/>
      <name val="Calibri"/>
      <family val="2"/>
      <scheme val="minor"/>
    </font>
    <font>
      <b/>
      <u/>
      <sz val="14"/>
      <name val="Calibri"/>
      <family val="2"/>
      <scheme val="minor"/>
    </font>
    <font>
      <sz val="14"/>
      <name val="Calibri"/>
      <family val="2"/>
      <scheme val="minor"/>
    </font>
    <font>
      <b/>
      <sz val="14"/>
      <name val="Calibri"/>
      <family val="2"/>
      <scheme val="minor"/>
    </font>
    <font>
      <sz val="12"/>
      <color theme="1"/>
      <name val="Calibri"/>
      <family val="2"/>
      <scheme val="minor"/>
    </font>
    <font>
      <sz val="16"/>
      <color theme="1"/>
      <name val="Calibri"/>
      <family val="2"/>
      <scheme val="minor"/>
    </font>
    <font>
      <b/>
      <sz val="12"/>
      <color theme="1"/>
      <name val="Calibri"/>
      <family val="2"/>
      <scheme val="minor"/>
    </font>
    <font>
      <sz val="18"/>
      <color theme="1"/>
      <name val="Calibri"/>
      <family val="2"/>
      <scheme val="minor"/>
    </font>
    <font>
      <sz val="9"/>
      <color indexed="81"/>
      <name val="Tahoma"/>
      <family val="2"/>
    </font>
    <font>
      <b/>
      <sz val="10"/>
      <color indexed="81"/>
      <name val="Arial"/>
      <family val="2"/>
    </font>
    <font>
      <u/>
      <sz val="14"/>
      <color theme="1"/>
      <name val="Calibri"/>
      <family val="2"/>
      <scheme val="minor"/>
    </font>
    <font>
      <b/>
      <sz val="18"/>
      <color theme="1"/>
      <name val="Calibri"/>
      <family val="2"/>
      <scheme val="minor"/>
    </font>
    <font>
      <sz val="28"/>
      <color rgb="FFFF0000"/>
      <name val="Baskerville Old Face"/>
      <family val="1"/>
    </font>
    <font>
      <b/>
      <sz val="14"/>
      <color rgb="FFFF0000"/>
      <name val="Calibri"/>
      <family val="2"/>
      <scheme val="minor"/>
    </font>
    <font>
      <b/>
      <sz val="18"/>
      <color rgb="FFFF0000"/>
      <name val="Calibri"/>
      <family val="2"/>
      <scheme val="minor"/>
    </font>
    <font>
      <b/>
      <sz val="11"/>
      <color theme="1"/>
      <name val="Calibri"/>
      <family val="2"/>
      <scheme val="minor"/>
    </font>
    <font>
      <sz val="12"/>
      <color rgb="FFFFFF00"/>
      <name val="Calibri"/>
      <family val="2"/>
      <scheme val="minor"/>
    </font>
    <font>
      <b/>
      <u/>
      <sz val="12"/>
      <color theme="1"/>
      <name val="Calibri"/>
      <family val="2"/>
      <scheme val="minor"/>
    </font>
    <font>
      <b/>
      <u/>
      <sz val="11"/>
      <color theme="1"/>
      <name val="Calibri"/>
      <family val="2"/>
      <scheme val="minor"/>
    </font>
    <font>
      <b/>
      <sz val="12"/>
      <color rgb="FFC00000"/>
      <name val="Calibri"/>
      <family val="2"/>
      <scheme val="minor"/>
    </font>
    <font>
      <b/>
      <sz val="11"/>
      <color rgb="FFC00000"/>
      <name val="Calibri"/>
      <family val="2"/>
      <scheme val="minor"/>
    </font>
    <font>
      <b/>
      <sz val="18"/>
      <color rgb="FFC00000"/>
      <name val="Calibri"/>
      <family val="2"/>
      <scheme val="minor"/>
    </font>
    <font>
      <sz val="14"/>
      <color rgb="FFC00000"/>
      <name val="Calibri"/>
      <family val="2"/>
      <scheme val="minor"/>
    </font>
    <font>
      <b/>
      <sz val="14"/>
      <color rgb="FFC00000"/>
      <name val="Calibri"/>
      <family val="2"/>
      <scheme val="minor"/>
    </font>
    <font>
      <b/>
      <sz val="16"/>
      <color rgb="FFC00000"/>
      <name val="Calibri"/>
      <family val="2"/>
      <scheme val="minor"/>
    </font>
    <font>
      <b/>
      <sz val="16"/>
      <color rgb="FFFF0000"/>
      <name val="Calibri"/>
      <family val="2"/>
      <scheme val="minor"/>
    </font>
    <font>
      <b/>
      <sz val="16"/>
      <color rgb="FFFF0000"/>
      <name val="Calibri"/>
      <family val="2"/>
    </font>
    <font>
      <sz val="11"/>
      <color theme="1"/>
      <name val="Calibri"/>
      <family val="2"/>
      <scheme val="minor"/>
    </font>
    <font>
      <b/>
      <sz val="11"/>
      <name val="Calibri"/>
      <family val="2"/>
      <scheme val="minor"/>
    </font>
    <font>
      <sz val="18"/>
      <color rgb="FFC00000"/>
      <name val="Calibri"/>
      <family val="2"/>
      <scheme val="minor"/>
    </font>
    <font>
      <sz val="11"/>
      <color theme="0"/>
      <name val="Calibri"/>
      <family val="2"/>
      <scheme val="minor"/>
    </font>
    <font>
      <i/>
      <sz val="14"/>
      <color theme="1"/>
      <name val="Calibri"/>
      <family val="2"/>
      <scheme val="minor"/>
    </font>
    <font>
      <b/>
      <sz val="10"/>
      <color theme="1"/>
      <name val="Calibri"/>
      <family val="2"/>
      <scheme val="minor"/>
    </font>
    <font>
      <b/>
      <sz val="12"/>
      <color rgb="FFBA2F18"/>
      <name val="Calibri"/>
      <family val="2"/>
      <scheme val="minor"/>
    </font>
    <font>
      <u/>
      <sz val="11"/>
      <color theme="1"/>
      <name val="Calibri"/>
      <family val="2"/>
      <scheme val="minor"/>
    </font>
    <font>
      <sz val="11"/>
      <color theme="1"/>
      <name val="Wingdings"/>
      <charset val="2"/>
    </font>
    <font>
      <b/>
      <sz val="14"/>
      <color rgb="FFFF0000"/>
      <name val="Calibri"/>
      <family val="2"/>
    </font>
    <font>
      <b/>
      <sz val="12"/>
      <name val="Calibri"/>
      <family val="2"/>
      <scheme val="minor"/>
    </font>
    <font>
      <b/>
      <sz val="12"/>
      <color theme="5"/>
      <name val="Calibri"/>
      <family val="2"/>
      <scheme val="minor"/>
    </font>
    <font>
      <sz val="12"/>
      <color rgb="FFC00000"/>
      <name val="Calibri"/>
      <family val="2"/>
      <scheme val="minor"/>
    </font>
    <font>
      <sz val="12"/>
      <color indexed="8"/>
      <name val="Calibri"/>
      <family val="2"/>
    </font>
    <font>
      <sz val="12"/>
      <color indexed="8"/>
      <name val="Wingdings"/>
      <charset val="2"/>
    </font>
    <font>
      <sz val="12"/>
      <color theme="9" tint="-0.249977111117893"/>
      <name val="Calibri"/>
      <family val="2"/>
    </font>
    <font>
      <sz val="12"/>
      <color rgb="FFC00000"/>
      <name val="Calibri"/>
      <family val="2"/>
    </font>
    <font>
      <sz val="12"/>
      <color theme="1"/>
      <name val="Calibri"/>
      <family val="2"/>
    </font>
    <font>
      <b/>
      <sz val="14"/>
      <name val="Arial"/>
      <family val="2"/>
    </font>
    <font>
      <b/>
      <u/>
      <sz val="14"/>
      <color theme="1"/>
      <name val="Arial"/>
      <family val="2"/>
    </font>
    <font>
      <b/>
      <sz val="14"/>
      <color theme="1"/>
      <name val="Arial"/>
      <family val="2"/>
    </font>
    <font>
      <b/>
      <vertAlign val="superscript"/>
      <sz val="14"/>
      <color theme="1"/>
      <name val="Arial"/>
      <family val="2"/>
    </font>
    <font>
      <b/>
      <sz val="14"/>
      <color rgb="FFFF0000"/>
      <name val="Arial"/>
      <family val="2"/>
    </font>
    <font>
      <sz val="14"/>
      <color theme="1"/>
      <name val="Arial"/>
      <family val="2"/>
    </font>
    <font>
      <b/>
      <u val="double"/>
      <sz val="14"/>
      <color theme="1"/>
      <name val="Arial"/>
      <family val="2"/>
    </font>
    <font>
      <b/>
      <u val="double"/>
      <sz val="14"/>
      <name val="Arial"/>
      <family val="2"/>
    </font>
    <font>
      <sz val="14"/>
      <name val="Arial"/>
      <family val="2"/>
    </font>
    <font>
      <vertAlign val="superscript"/>
      <sz val="14"/>
      <name val="Arial"/>
      <family val="2"/>
    </font>
    <font>
      <sz val="14"/>
      <color rgb="FFFF0000"/>
      <name val="Arial"/>
      <family val="2"/>
    </font>
    <font>
      <b/>
      <vertAlign val="superscript"/>
      <sz val="14"/>
      <name val="Arial"/>
      <family val="2"/>
    </font>
    <font>
      <sz val="12"/>
      <name val="Arial"/>
      <family val="2"/>
    </font>
    <font>
      <sz val="11"/>
      <name val="Arial"/>
      <family val="2"/>
    </font>
    <font>
      <b/>
      <u/>
      <sz val="12"/>
      <name val="Arial"/>
      <family val="2"/>
    </font>
    <font>
      <b/>
      <sz val="14"/>
      <color indexed="8"/>
      <name val="Arial"/>
      <family val="2"/>
    </font>
    <font>
      <sz val="12"/>
      <color theme="5" tint="-0.249977111117893"/>
      <name val="Calibri"/>
      <family val="2"/>
      <scheme val="minor"/>
    </font>
    <font>
      <b/>
      <u/>
      <sz val="11"/>
      <color theme="1"/>
      <name val="Arial"/>
      <family val="2"/>
    </font>
    <font>
      <sz val="11"/>
      <color theme="5"/>
      <name val="Arial"/>
      <family val="2"/>
    </font>
    <font>
      <u/>
      <sz val="11"/>
      <color theme="1"/>
      <name val="Arial"/>
      <family val="2"/>
    </font>
    <font>
      <b/>
      <u/>
      <sz val="11"/>
      <color theme="5"/>
      <name val="Arial"/>
      <family val="2"/>
    </font>
    <font>
      <b/>
      <sz val="11"/>
      <color theme="1"/>
      <name val="Arial"/>
      <family val="2"/>
    </font>
    <font>
      <sz val="14"/>
      <color theme="5" tint="-0.249977111117893"/>
      <name val="Arial"/>
      <family val="2"/>
    </font>
    <font>
      <sz val="11"/>
      <color rgb="FF000000"/>
      <name val="Calibri"/>
      <family val="2"/>
      <scheme val="minor"/>
    </font>
  </fonts>
  <fills count="30">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EAEAEA"/>
        <bgColor indexed="64"/>
      </patternFill>
    </fill>
    <fill>
      <patternFill patternType="solid">
        <fgColor theme="3" tint="0.79998168889431442"/>
        <bgColor indexed="64"/>
      </patternFill>
    </fill>
    <fill>
      <patternFill patternType="solid">
        <fgColor rgb="FFFF99CC"/>
        <bgColor indexed="64"/>
      </patternFill>
    </fill>
    <fill>
      <patternFill patternType="solid">
        <fgColor rgb="FFFFFFCC"/>
        <bgColor indexed="64"/>
      </patternFill>
    </fill>
    <fill>
      <patternFill patternType="solid">
        <fgColor rgb="FF00FF99"/>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EAF0F6"/>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7EAE9"/>
        <bgColor indexed="64"/>
      </patternFill>
    </fill>
    <fill>
      <patternFill patternType="solid">
        <fgColor rgb="FFFF66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43" fontId="39" fillId="0" borderId="0" applyFont="0" applyFill="0" applyBorder="0" applyAlignment="0" applyProtection="0"/>
  </cellStyleXfs>
  <cellXfs count="933">
    <xf numFmtId="0" fontId="0" fillId="0" borderId="0" xfId="0"/>
    <xf numFmtId="0" fontId="0" fillId="0" borderId="0" xfId="0"/>
    <xf numFmtId="0" fontId="3" fillId="0" borderId="0" xfId="0" applyFont="1"/>
    <xf numFmtId="0" fontId="6" fillId="0" borderId="0" xfId="0" applyFont="1"/>
    <xf numFmtId="0" fontId="7" fillId="0" borderId="1" xfId="0" applyFont="1" applyBorder="1"/>
    <xf numFmtId="0" fontId="7" fillId="5" borderId="1" xfId="0" applyFont="1" applyFill="1" applyBorder="1"/>
    <xf numFmtId="0" fontId="7" fillId="0"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3" fillId="0" borderId="13" xfId="0" applyFont="1" applyBorder="1"/>
    <xf numFmtId="0" fontId="3" fillId="5" borderId="1" xfId="0" applyFont="1" applyFill="1" applyBorder="1" applyAlignment="1"/>
    <xf numFmtId="0" fontId="3" fillId="0" borderId="1" xfId="0" applyFont="1" applyBorder="1" applyAlignment="1"/>
    <xf numFmtId="0" fontId="3" fillId="0" borderId="1" xfId="0" applyFont="1" applyFill="1" applyBorder="1" applyAlignment="1"/>
    <xf numFmtId="0" fontId="3" fillId="0" borderId="2" xfId="0" applyFont="1" applyFill="1" applyBorder="1" applyAlignment="1"/>
    <xf numFmtId="2" fontId="3" fillId="5" borderId="1" xfId="0" applyNumberFormat="1" applyFont="1" applyFill="1" applyBorder="1"/>
    <xf numFmtId="2" fontId="3" fillId="0" borderId="1" xfId="0" applyNumberFormat="1" applyFont="1" applyBorder="1"/>
    <xf numFmtId="2" fontId="3" fillId="0" borderId="1" xfId="0" applyNumberFormat="1" applyFont="1" applyFill="1" applyBorder="1"/>
    <xf numFmtId="2" fontId="3" fillId="0" borderId="2" xfId="0" applyNumberFormat="1" applyFont="1" applyFill="1" applyBorder="1"/>
    <xf numFmtId="0" fontId="7" fillId="3" borderId="1" xfId="0" applyFont="1" applyFill="1" applyBorder="1" applyAlignment="1">
      <alignment wrapText="1"/>
    </xf>
    <xf numFmtId="0" fontId="7" fillId="3" borderId="1" xfId="0" applyFont="1" applyFill="1" applyBorder="1"/>
    <xf numFmtId="0" fontId="5" fillId="0" borderId="13" xfId="0" applyFont="1" applyBorder="1" applyProtection="1">
      <protection hidden="1"/>
    </xf>
    <xf numFmtId="0" fontId="3" fillId="0" borderId="13" xfId="0" applyFont="1" applyBorder="1" applyProtection="1">
      <protection hidden="1"/>
    </xf>
    <xf numFmtId="0" fontId="3" fillId="0" borderId="0" xfId="0" applyFont="1" applyProtection="1"/>
    <xf numFmtId="0" fontId="5" fillId="0" borderId="0" xfId="0" applyFont="1" applyProtection="1"/>
    <xf numFmtId="0" fontId="6" fillId="3" borderId="1" xfId="0" applyFont="1" applyFill="1" applyBorder="1" applyAlignment="1" applyProtection="1">
      <alignment horizontal="center"/>
    </xf>
    <xf numFmtId="0" fontId="6" fillId="3" borderId="1" xfId="0" applyFont="1" applyFill="1" applyBorder="1" applyProtection="1"/>
    <xf numFmtId="0" fontId="6" fillId="3" borderId="1" xfId="0" applyFont="1" applyFill="1" applyBorder="1" applyAlignment="1" applyProtection="1">
      <alignment horizontal="center" wrapText="1"/>
    </xf>
    <xf numFmtId="0" fontId="6" fillId="3" borderId="1" xfId="0" applyFont="1" applyFill="1" applyBorder="1" applyAlignment="1" applyProtection="1">
      <alignment wrapText="1"/>
    </xf>
    <xf numFmtId="0" fontId="7" fillId="8" borderId="1" xfId="0" applyFont="1" applyFill="1" applyBorder="1" applyProtection="1">
      <protection locked="0"/>
    </xf>
    <xf numFmtId="0" fontId="7" fillId="8" borderId="2" xfId="0" applyFont="1" applyFill="1" applyBorder="1" applyProtection="1">
      <protection locked="0"/>
    </xf>
    <xf numFmtId="0" fontId="7" fillId="8" borderId="1" xfId="0" applyFont="1" applyFill="1" applyBorder="1" applyAlignment="1" applyProtection="1">
      <alignment wrapText="1"/>
      <protection locked="0"/>
    </xf>
    <xf numFmtId="0" fontId="3" fillId="8" borderId="1" xfId="0" applyFont="1" applyFill="1" applyBorder="1" applyAlignment="1" applyProtection="1">
      <protection locked="0"/>
    </xf>
    <xf numFmtId="0" fontId="3" fillId="8" borderId="2" xfId="0" applyFont="1" applyFill="1" applyBorder="1" applyAlignment="1" applyProtection="1">
      <protection locked="0"/>
    </xf>
    <xf numFmtId="0" fontId="4" fillId="9" borderId="6" xfId="0" applyFont="1" applyFill="1" applyBorder="1"/>
    <xf numFmtId="2" fontId="5" fillId="9" borderId="14" xfId="0" applyNumberFormat="1" applyFont="1" applyFill="1" applyBorder="1" applyProtection="1">
      <protection hidden="1"/>
    </xf>
    <xf numFmtId="0" fontId="9" fillId="9" borderId="6" xfId="0" applyFont="1" applyFill="1" applyBorder="1"/>
    <xf numFmtId="16" fontId="9" fillId="4" borderId="0" xfId="0" applyNumberFormat="1" applyFont="1" applyFill="1" applyAlignment="1" applyProtection="1"/>
    <xf numFmtId="16" fontId="9" fillId="4" borderId="7" xfId="0" applyNumberFormat="1" applyFont="1" applyFill="1" applyBorder="1" applyAlignment="1" applyProtection="1"/>
    <xf numFmtId="0" fontId="4" fillId="4" borderId="0" xfId="0" applyFont="1" applyFill="1"/>
    <xf numFmtId="0" fontId="2" fillId="0" borderId="0" xfId="0" applyFont="1"/>
    <xf numFmtId="0" fontId="1" fillId="0" borderId="0" xfId="0" applyFont="1" applyFill="1" applyBorder="1" applyAlignment="1">
      <alignment vertical="center" wrapText="1"/>
    </xf>
    <xf numFmtId="0" fontId="1" fillId="0" borderId="0" xfId="0" applyFont="1" applyFill="1" applyBorder="1" applyAlignment="1">
      <alignment wrapText="1"/>
    </xf>
    <xf numFmtId="0" fontId="2" fillId="0" borderId="0" xfId="0" applyFont="1" applyBorder="1" applyAlignment="1">
      <alignment wrapText="1"/>
    </xf>
    <xf numFmtId="0" fontId="1" fillId="0" borderId="0" xfId="0" applyFont="1" applyFill="1" applyBorder="1" applyAlignment="1" applyProtection="1">
      <alignment vertical="center"/>
      <protection locked="0" hidden="1"/>
    </xf>
    <xf numFmtId="0" fontId="2" fillId="0" borderId="0" xfId="0" applyFont="1" applyBorder="1" applyAlignment="1" applyProtection="1">
      <protection locked="0" hidden="1"/>
    </xf>
    <xf numFmtId="0" fontId="2" fillId="0" borderId="0" xfId="0" applyFont="1" applyBorder="1" applyAlignment="1">
      <alignment horizontal="left" vertical="top" wrapText="1"/>
    </xf>
    <xf numFmtId="0" fontId="1" fillId="0" borderId="0" xfId="0" applyFont="1" applyBorder="1"/>
    <xf numFmtId="0" fontId="1" fillId="0" borderId="3" xfId="0" applyFont="1" applyBorder="1" applyAlignment="1"/>
    <xf numFmtId="0" fontId="2" fillId="0" borderId="0" xfId="0" applyFont="1" applyAlignment="1"/>
    <xf numFmtId="0" fontId="1" fillId="0" borderId="0" xfId="0" applyFont="1" applyFill="1" applyBorder="1" applyAlignment="1" applyProtection="1">
      <alignment wrapText="1"/>
      <protection locked="0" hidden="1"/>
    </xf>
    <xf numFmtId="0" fontId="1" fillId="0" borderId="0" xfId="0" applyFont="1" applyFill="1" applyBorder="1" applyAlignment="1" applyProtection="1">
      <alignment horizontal="left" vertical="center"/>
      <protection hidden="1"/>
    </xf>
    <xf numFmtId="0" fontId="1" fillId="0" borderId="0" xfId="0" applyFont="1" applyFill="1" applyBorder="1" applyAlignment="1" applyProtection="1">
      <protection locked="0" hidden="1"/>
    </xf>
    <xf numFmtId="0" fontId="2" fillId="0" borderId="0" xfId="0" applyFont="1" applyFill="1" applyBorder="1" applyAlignment="1" applyProtection="1">
      <protection locked="0" hidden="1"/>
    </xf>
    <xf numFmtId="0" fontId="2" fillId="0" borderId="0" xfId="0" applyFont="1" applyFill="1"/>
    <xf numFmtId="0" fontId="13" fillId="0" borderId="0" xfId="0" applyFont="1" applyAlignment="1">
      <alignment wrapText="1"/>
    </xf>
    <xf numFmtId="0" fontId="2" fillId="0" borderId="0" xfId="0" applyFont="1" applyBorder="1" applyAlignment="1">
      <alignment horizontal="left" vertical="top" wrapText="1"/>
    </xf>
    <xf numFmtId="0" fontId="13" fillId="0" borderId="0" xfId="0" applyFont="1" applyFill="1" applyBorder="1" applyAlignment="1"/>
    <xf numFmtId="0" fontId="14" fillId="0" borderId="0" xfId="0" applyFont="1" applyFill="1" applyBorder="1" applyAlignment="1" applyProtection="1">
      <alignment horizontal="center" wrapText="1"/>
      <protection locked="0"/>
    </xf>
    <xf numFmtId="0" fontId="16" fillId="0" borderId="0" xfId="0" applyFont="1" applyFill="1" applyBorder="1" applyAlignment="1">
      <alignment horizontal="center" vertical="center" wrapText="1"/>
    </xf>
    <xf numFmtId="0" fontId="0" fillId="0" borderId="0" xfId="0" applyFill="1"/>
    <xf numFmtId="0" fontId="1" fillId="0" borderId="0" xfId="0" applyFont="1" applyFill="1" applyBorder="1" applyAlignment="1" applyProtection="1">
      <alignment vertical="center" wrapText="1"/>
      <protection locked="0" hidden="1"/>
    </xf>
    <xf numFmtId="0" fontId="1" fillId="0" borderId="0" xfId="0" applyFont="1" applyFill="1" applyBorder="1" applyAlignment="1" applyProtection="1">
      <alignment vertical="center" wrapText="1"/>
      <protection hidden="1"/>
    </xf>
    <xf numFmtId="0" fontId="0" fillId="0" borderId="0" xfId="0" applyFill="1" applyBorder="1"/>
    <xf numFmtId="0" fontId="2" fillId="0" borderId="0" xfId="0" applyFont="1" applyFill="1" applyBorder="1" applyAlignment="1" applyProtection="1">
      <alignment wrapText="1"/>
      <protection locked="0" hidden="1"/>
    </xf>
    <xf numFmtId="0" fontId="1" fillId="0" borderId="0" xfId="0" applyFont="1" applyFill="1" applyBorder="1" applyAlignment="1" applyProtection="1">
      <alignment vertical="center"/>
      <protection hidden="1"/>
    </xf>
    <xf numFmtId="0" fontId="2" fillId="0" borderId="0" xfId="0" applyFont="1" applyFill="1" applyBorder="1" applyAlignment="1"/>
    <xf numFmtId="0" fontId="2" fillId="0" borderId="0" xfId="0" applyFont="1" applyBorder="1"/>
    <xf numFmtId="0" fontId="22" fillId="0" borderId="0" xfId="0" applyFont="1" applyAlignment="1"/>
    <xf numFmtId="0" fontId="12" fillId="0" borderId="16" xfId="0" applyFont="1" applyFill="1" applyBorder="1" applyAlignment="1" applyProtection="1">
      <alignment horizontal="left" vertical="center" wrapText="1"/>
      <protection hidden="1"/>
    </xf>
    <xf numFmtId="0" fontId="2" fillId="0" borderId="17"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19"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0" xfId="0" applyFont="1" applyBorder="1" applyAlignment="1" applyProtection="1">
      <alignment horizontal="left"/>
      <protection hidden="1"/>
    </xf>
    <xf numFmtId="0" fontId="2" fillId="0" borderId="20" xfId="0" applyFont="1" applyBorder="1" applyAlignment="1" applyProtection="1">
      <alignment horizontal="left"/>
      <protection hidden="1"/>
    </xf>
    <xf numFmtId="0" fontId="2" fillId="0" borderId="19"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vertical="top" wrapText="1"/>
      <protection hidden="1"/>
    </xf>
    <xf numFmtId="0" fontId="0" fillId="0" borderId="44" xfId="0" applyBorder="1" applyAlignment="1" applyProtection="1">
      <protection locked="0" hidden="1"/>
    </xf>
    <xf numFmtId="0" fontId="0" fillId="0" borderId="47" xfId="0" applyBorder="1" applyAlignment="1" applyProtection="1">
      <protection locked="0" hidden="1"/>
    </xf>
    <xf numFmtId="0" fontId="14" fillId="2" borderId="7" xfId="0" applyFont="1" applyFill="1" applyBorder="1" applyAlignment="1">
      <alignment horizontal="left" vertical="center" wrapText="1"/>
    </xf>
    <xf numFmtId="0" fontId="0" fillId="0" borderId="0" xfId="0" applyBorder="1"/>
    <xf numFmtId="0" fontId="2" fillId="3" borderId="33" xfId="0" applyFont="1" applyFill="1" applyBorder="1" applyAlignment="1" applyProtection="1">
      <alignment horizontal="left"/>
    </xf>
    <xf numFmtId="0" fontId="14" fillId="2" borderId="58" xfId="0" applyFont="1" applyFill="1" applyBorder="1" applyAlignment="1">
      <alignment horizontal="left" vertical="center" wrapText="1"/>
    </xf>
    <xf numFmtId="0" fontId="24" fillId="2" borderId="10" xfId="0" applyFont="1" applyFill="1" applyBorder="1" applyAlignment="1">
      <alignment horizontal="left" vertical="center" wrapText="1"/>
    </xf>
    <xf numFmtId="9" fontId="2" fillId="0" borderId="0" xfId="0" applyNumberFormat="1" applyFont="1" applyFill="1" applyBorder="1" applyAlignment="1"/>
    <xf numFmtId="0" fontId="18" fillId="0" borderId="0" xfId="0" applyFont="1" applyFill="1" applyBorder="1" applyAlignment="1"/>
    <xf numFmtId="2" fontId="16" fillId="0" borderId="0" xfId="0" applyNumberFormat="1" applyFont="1" applyFill="1" applyBorder="1"/>
    <xf numFmtId="0" fontId="18" fillId="0" borderId="0" xfId="0" applyFont="1" applyFill="1" applyBorder="1" applyAlignment="1">
      <alignment horizontal="left"/>
    </xf>
    <xf numFmtId="2" fontId="29" fillId="0" borderId="0" xfId="0" applyNumberFormat="1" applyFont="1" applyFill="1" applyBorder="1" applyAlignment="1">
      <alignment horizontal="center"/>
    </xf>
    <xf numFmtId="0" fontId="26" fillId="0" borderId="0" xfId="0" applyFont="1" applyFill="1" applyBorder="1" applyAlignment="1">
      <alignment horizontal="center" vertical="center"/>
    </xf>
    <xf numFmtId="164" fontId="16" fillId="0" borderId="0" xfId="0" applyNumberFormat="1" applyFont="1" applyFill="1" applyBorder="1" applyAlignment="1"/>
    <xf numFmtId="164" fontId="0" fillId="0" borderId="0" xfId="0" applyNumberFormat="1" applyBorder="1" applyAlignment="1"/>
    <xf numFmtId="164" fontId="18" fillId="0" borderId="0" xfId="0" applyNumberFormat="1" applyFont="1" applyFill="1" applyBorder="1" applyAlignment="1"/>
    <xf numFmtId="2" fontId="18" fillId="0" borderId="0" xfId="0" applyNumberFormat="1" applyFont="1" applyFill="1" applyBorder="1" applyAlignment="1"/>
    <xf numFmtId="2" fontId="29" fillId="0" borderId="0" xfId="0" applyNumberFormat="1" applyFont="1" applyFill="1" applyBorder="1" applyAlignment="1"/>
    <xf numFmtId="0" fontId="38" fillId="0" borderId="0" xfId="0" applyFont="1" applyAlignment="1">
      <alignment horizontal="center"/>
    </xf>
    <xf numFmtId="0" fontId="1" fillId="0" borderId="0" xfId="0" applyFont="1"/>
    <xf numFmtId="0" fontId="1" fillId="0" borderId="0" xfId="0" applyFont="1" applyAlignment="1"/>
    <xf numFmtId="0" fontId="1" fillId="0" borderId="0" xfId="0" applyFont="1" applyFill="1" applyBorder="1" applyAlignment="1"/>
    <xf numFmtId="14" fontId="0" fillId="0" borderId="47" xfId="1" applyNumberFormat="1" applyFont="1" applyBorder="1" applyAlignment="1" applyProtection="1">
      <protection locked="0" hidden="1"/>
    </xf>
    <xf numFmtId="14" fontId="0" fillId="0" borderId="47" xfId="0" applyNumberFormat="1" applyBorder="1" applyAlignment="1" applyProtection="1">
      <protection locked="0" hidden="1"/>
    </xf>
    <xf numFmtId="0" fontId="2" fillId="3" borderId="33" xfId="0" applyFont="1" applyFill="1" applyBorder="1" applyAlignment="1"/>
    <xf numFmtId="0" fontId="0" fillId="0" borderId="0" xfId="0" applyAlignment="1">
      <alignment vertical="top"/>
    </xf>
    <xf numFmtId="0" fontId="33" fillId="0" borderId="0" xfId="0" applyFont="1" applyFill="1" applyBorder="1" applyAlignment="1" applyProtection="1">
      <alignment horizontal="center" vertical="top"/>
      <protection locked="0" hidden="1"/>
    </xf>
    <xf numFmtId="0" fontId="0" fillId="0" borderId="0" xfId="0" applyBorder="1" applyAlignment="1">
      <alignment vertical="top"/>
    </xf>
    <xf numFmtId="0" fontId="2" fillId="11" borderId="53" xfId="0" applyFont="1" applyFill="1" applyBorder="1" applyAlignment="1" applyProtection="1">
      <alignment wrapText="1"/>
      <protection hidden="1"/>
    </xf>
    <xf numFmtId="0" fontId="2" fillId="11" borderId="25" xfId="0" applyFont="1" applyFill="1" applyBorder="1" applyAlignment="1" applyProtection="1">
      <alignment wrapText="1"/>
      <protection hidden="1"/>
    </xf>
    <xf numFmtId="0" fontId="0" fillId="0" borderId="14" xfId="0" applyBorder="1"/>
    <xf numFmtId="0" fontId="2" fillId="11" borderId="14" xfId="0" applyFont="1" applyFill="1" applyBorder="1" applyAlignment="1" applyProtection="1">
      <alignment wrapText="1"/>
      <protection hidden="1"/>
    </xf>
    <xf numFmtId="14" fontId="0" fillId="0" borderId="72" xfId="0" applyNumberFormat="1" applyBorder="1" applyAlignment="1" applyProtection="1">
      <protection locked="0" hidden="1"/>
    </xf>
    <xf numFmtId="0" fontId="2" fillId="0" borderId="0" xfId="0" applyFont="1" applyFill="1" applyBorder="1" applyAlignment="1" applyProtection="1">
      <alignment vertical="center" wrapText="1"/>
      <protection locked="0" hidden="1"/>
    </xf>
    <xf numFmtId="0" fontId="0" fillId="0" borderId="0" xfId="0" applyFont="1" applyProtection="1">
      <protection locked="0" hidden="1"/>
    </xf>
    <xf numFmtId="0" fontId="0" fillId="0" borderId="0" xfId="0" applyFont="1" applyFill="1" applyBorder="1"/>
    <xf numFmtId="0" fontId="2" fillId="0" borderId="0" xfId="0" applyFont="1" applyFill="1" applyBorder="1" applyAlignment="1" applyProtection="1">
      <alignment vertical="center"/>
      <protection locked="0" hidden="1"/>
    </xf>
    <xf numFmtId="0" fontId="27" fillId="0" borderId="0" xfId="0" applyFont="1"/>
    <xf numFmtId="0" fontId="0" fillId="15" borderId="73" xfId="0" applyFill="1" applyBorder="1"/>
    <xf numFmtId="0" fontId="0" fillId="15" borderId="74" xfId="0" applyFill="1" applyBorder="1"/>
    <xf numFmtId="0" fontId="0" fillId="15" borderId="75" xfId="0" applyFill="1" applyBorder="1"/>
    <xf numFmtId="0" fontId="42" fillId="0" borderId="0" xfId="0" applyFont="1"/>
    <xf numFmtId="0" fontId="27" fillId="14" borderId="0" xfId="0" applyFont="1" applyFill="1" applyBorder="1"/>
    <xf numFmtId="0" fontId="0" fillId="16" borderId="73" xfId="0" applyFill="1" applyBorder="1" applyAlignment="1">
      <alignment horizontal="left"/>
    </xf>
    <xf numFmtId="0" fontId="0" fillId="17" borderId="73" xfId="0" applyFill="1" applyBorder="1"/>
    <xf numFmtId="0" fontId="0" fillId="16" borderId="74" xfId="0" applyFill="1" applyBorder="1" applyAlignment="1">
      <alignment horizontal="left"/>
    </xf>
    <xf numFmtId="49" fontId="0" fillId="17" borderId="74" xfId="0" applyNumberFormat="1" applyFill="1" applyBorder="1"/>
    <xf numFmtId="0" fontId="0" fillId="16" borderId="75" xfId="0" applyFill="1" applyBorder="1" applyAlignment="1">
      <alignment horizontal="left"/>
    </xf>
    <xf numFmtId="49" fontId="0" fillId="17" borderId="75" xfId="0" applyNumberFormat="1" applyFill="1" applyBorder="1"/>
    <xf numFmtId="0" fontId="14" fillId="0" borderId="37" xfId="0" applyFont="1" applyFill="1" applyBorder="1" applyAlignment="1" applyProtection="1">
      <alignment wrapText="1"/>
      <protection locked="0"/>
    </xf>
    <xf numFmtId="0" fontId="0" fillId="0" borderId="0" xfId="0" applyProtection="1">
      <protection locked="0"/>
    </xf>
    <xf numFmtId="0" fontId="2" fillId="0" borderId="0" xfId="0" applyFont="1" applyProtection="1">
      <protection locked="0"/>
    </xf>
    <xf numFmtId="0" fontId="2" fillId="0" borderId="0" xfId="0" applyFont="1" applyBorder="1" applyAlignment="1" applyProtection="1">
      <alignment wrapText="1"/>
      <protection locked="0"/>
    </xf>
    <xf numFmtId="0" fontId="1" fillId="0" borderId="0" xfId="0" applyFont="1" applyBorder="1" applyAlignment="1" applyProtection="1">
      <protection locked="0"/>
    </xf>
    <xf numFmtId="0" fontId="2" fillId="0" borderId="32" xfId="0" applyFont="1" applyFill="1" applyBorder="1" applyAlignment="1" applyProtection="1">
      <alignment horizontal="center"/>
      <protection hidden="1"/>
    </xf>
    <xf numFmtId="0" fontId="35" fillId="0" borderId="36" xfId="0" applyFont="1" applyFill="1" applyBorder="1" applyAlignment="1" applyProtection="1">
      <alignment horizontal="center"/>
      <protection hidden="1"/>
    </xf>
    <xf numFmtId="0" fontId="2" fillId="0" borderId="36" xfId="0" applyFont="1" applyFill="1" applyBorder="1" applyAlignment="1" applyProtection="1">
      <alignment horizontal="center"/>
      <protection hidden="1"/>
    </xf>
    <xf numFmtId="0" fontId="2" fillId="0" borderId="38" xfId="0" applyFont="1" applyFill="1" applyBorder="1" applyAlignment="1" applyProtection="1">
      <alignment horizontal="center"/>
      <protection hidden="1"/>
    </xf>
    <xf numFmtId="0" fontId="2" fillId="0" borderId="44" xfId="0" applyFont="1" applyBorder="1" applyAlignment="1" applyProtection="1">
      <protection hidden="1"/>
    </xf>
    <xf numFmtId="0" fontId="2" fillId="0" borderId="51" xfId="0" applyFont="1" applyBorder="1" applyAlignment="1" applyProtection="1">
      <protection hidden="1"/>
    </xf>
    <xf numFmtId="0" fontId="35" fillId="0" borderId="0" xfId="0" applyFont="1" applyAlignment="1">
      <alignment horizontal="center"/>
    </xf>
    <xf numFmtId="0" fontId="2" fillId="0" borderId="1" xfId="0" applyFont="1" applyFill="1" applyBorder="1" applyAlignment="1" applyProtection="1">
      <alignment horizontal="left"/>
      <protection locked="0" hidden="1"/>
    </xf>
    <xf numFmtId="0" fontId="16" fillId="14" borderId="35" xfId="0" applyFont="1" applyFill="1" applyBorder="1" applyAlignment="1" applyProtection="1">
      <alignment horizontal="center"/>
      <protection locked="0"/>
    </xf>
    <xf numFmtId="0" fontId="16" fillId="14" borderId="6" xfId="0" applyFont="1" applyFill="1" applyBorder="1" applyAlignment="1" applyProtection="1">
      <alignment horizontal="center"/>
      <protection locked="0"/>
    </xf>
    <xf numFmtId="0" fontId="16" fillId="14" borderId="42" xfId="0" applyFont="1" applyFill="1" applyBorder="1" applyAlignment="1" applyProtection="1">
      <alignment horizontal="center"/>
      <protection locked="0"/>
    </xf>
    <xf numFmtId="0" fontId="2" fillId="0" borderId="33" xfId="0" applyFont="1" applyFill="1" applyBorder="1" applyAlignment="1" applyProtection="1">
      <alignment horizontal="left"/>
      <protection locked="0" hidden="1"/>
    </xf>
    <xf numFmtId="0" fontId="2" fillId="0" borderId="0" xfId="0" applyFont="1" applyFill="1" applyBorder="1" applyAlignment="1">
      <alignment horizontal="left" wrapText="1"/>
    </xf>
    <xf numFmtId="0" fontId="32" fillId="0" borderId="0" xfId="0" applyFont="1" applyBorder="1" applyAlignment="1">
      <alignment horizontal="left" vertical="center" wrapText="1"/>
    </xf>
    <xf numFmtId="0" fontId="27" fillId="16" borderId="39" xfId="0" applyFont="1" applyFill="1" applyBorder="1" applyAlignment="1">
      <alignment horizontal="center" vertical="center" wrapText="1"/>
    </xf>
    <xf numFmtId="0" fontId="16" fillId="14" borderId="10" xfId="0" applyFont="1" applyFill="1" applyBorder="1" applyAlignment="1" applyProtection="1">
      <alignment horizontal="center"/>
      <protection locked="0"/>
    </xf>
    <xf numFmtId="0" fontId="16" fillId="19" borderId="35" xfId="0" applyFont="1" applyFill="1" applyBorder="1" applyAlignment="1" applyProtection="1">
      <alignment horizontal="center"/>
      <protection locked="0"/>
    </xf>
    <xf numFmtId="0" fontId="16" fillId="19" borderId="6" xfId="0" applyFont="1" applyFill="1" applyBorder="1" applyAlignment="1" applyProtection="1">
      <alignment horizontal="center"/>
      <protection locked="0"/>
    </xf>
    <xf numFmtId="0" fontId="16" fillId="19" borderId="42" xfId="0" applyFont="1" applyFill="1" applyBorder="1" applyAlignment="1" applyProtection="1">
      <alignment horizontal="center"/>
      <protection locked="0"/>
    </xf>
    <xf numFmtId="0" fontId="0" fillId="19" borderId="35" xfId="0" applyFill="1" applyBorder="1" applyAlignment="1" applyProtection="1">
      <alignment horizontal="center"/>
      <protection locked="0"/>
    </xf>
    <xf numFmtId="0" fontId="1" fillId="18" borderId="50"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left"/>
      <protection locked="0" hidden="1"/>
    </xf>
    <xf numFmtId="0" fontId="16" fillId="0" borderId="39" xfId="0" applyFont="1" applyFill="1" applyBorder="1" applyAlignment="1" applyProtection="1">
      <alignment horizontal="left"/>
      <protection locked="0" hidden="1"/>
    </xf>
    <xf numFmtId="0" fontId="25" fillId="0" borderId="0" xfId="0" applyFont="1" applyFill="1" applyBorder="1" applyAlignment="1">
      <alignment horizontal="center"/>
    </xf>
    <xf numFmtId="0" fontId="16" fillId="0" borderId="0" xfId="0" applyFont="1" applyFill="1" applyBorder="1" applyAlignment="1"/>
    <xf numFmtId="9" fontId="16" fillId="0" borderId="0" xfId="0" applyNumberFormat="1" applyFont="1" applyFill="1" applyBorder="1" applyAlignment="1"/>
    <xf numFmtId="0" fontId="16" fillId="0" borderId="0" xfId="0" applyFont="1" applyBorder="1"/>
    <xf numFmtId="0" fontId="16" fillId="0" borderId="0" xfId="0" applyFont="1"/>
    <xf numFmtId="0" fontId="48" fillId="0" borderId="0" xfId="0" applyFont="1" applyAlignment="1">
      <alignment horizontal="center"/>
    </xf>
    <xf numFmtId="0" fontId="1" fillId="18" borderId="27" xfId="0" applyFont="1" applyFill="1" applyBorder="1" applyAlignment="1" applyProtection="1">
      <alignment horizontal="center" vertical="center" wrapText="1"/>
      <protection hidden="1"/>
    </xf>
    <xf numFmtId="0" fontId="2" fillId="19" borderId="33" xfId="0" applyFont="1" applyFill="1" applyBorder="1" applyAlignment="1" applyProtection="1">
      <alignment horizontal="left"/>
      <protection locked="0" hidden="1"/>
    </xf>
    <xf numFmtId="0" fontId="2" fillId="19" borderId="1" xfId="0" applyFont="1" applyFill="1" applyBorder="1" applyAlignment="1" applyProtection="1">
      <alignment horizontal="left"/>
      <protection locked="0" hidden="1"/>
    </xf>
    <xf numFmtId="0" fontId="2" fillId="19" borderId="39" xfId="0" applyFont="1" applyFill="1" applyBorder="1" applyAlignment="1" applyProtection="1">
      <alignment horizontal="left"/>
      <protection locked="0" hidden="1"/>
    </xf>
    <xf numFmtId="0" fontId="30" fillId="0" borderId="0" xfId="0" applyFont="1"/>
    <xf numFmtId="0" fontId="17" fillId="14" borderId="0" xfId="0" applyFont="1" applyFill="1" applyBorder="1" applyAlignment="1" applyProtection="1">
      <alignment horizontal="center" vertical="center" wrapText="1"/>
      <protection hidden="1"/>
    </xf>
    <xf numFmtId="0" fontId="1" fillId="0" borderId="0" xfId="0" applyFont="1" applyBorder="1" applyAlignment="1">
      <alignment horizontal="left"/>
    </xf>
    <xf numFmtId="0" fontId="57" fillId="14" borderId="5" xfId="0" applyFont="1" applyFill="1" applyBorder="1" applyProtection="1"/>
    <xf numFmtId="0" fontId="6" fillId="0" borderId="0" xfId="0" applyFont="1" applyBorder="1" applyAlignment="1" applyProtection="1">
      <protection locked="0"/>
    </xf>
    <xf numFmtId="0" fontId="6" fillId="0" borderId="0" xfId="0" applyFont="1" applyBorder="1"/>
    <xf numFmtId="0" fontId="58" fillId="0" borderId="0" xfId="0" applyFont="1" applyAlignment="1"/>
    <xf numFmtId="0" fontId="5" fillId="0" borderId="0" xfId="0" applyFont="1" applyAlignment="1"/>
    <xf numFmtId="0" fontId="59" fillId="0" borderId="1" xfId="0" applyFont="1" applyFill="1" applyBorder="1" applyAlignment="1" applyProtection="1">
      <alignment horizontal="center" vertical="center"/>
    </xf>
    <xf numFmtId="0" fontId="59" fillId="0" borderId="1" xfId="0" applyFont="1" applyFill="1" applyBorder="1" applyAlignment="1" applyProtection="1">
      <alignment horizontal="left" vertical="center" wrapText="1"/>
    </xf>
    <xf numFmtId="0" fontId="59" fillId="0" borderId="1" xfId="0" applyFont="1" applyFill="1" applyBorder="1" applyAlignment="1">
      <alignment horizontal="left" vertical="top" wrapText="1"/>
    </xf>
    <xf numFmtId="0" fontId="59" fillId="0" borderId="1" xfId="0" applyFont="1" applyBorder="1" applyAlignment="1">
      <alignment horizontal="left" vertical="top" wrapText="1"/>
    </xf>
    <xf numFmtId="0" fontId="59" fillId="0" borderId="1" xfId="0" applyFont="1" applyFill="1" applyBorder="1" applyAlignment="1" applyProtection="1">
      <alignment horizontal="left" vertical="top" wrapText="1"/>
    </xf>
    <xf numFmtId="0" fontId="62" fillId="0" borderId="1" xfId="0" applyFont="1" applyFill="1" applyBorder="1" applyProtection="1"/>
    <xf numFmtId="164" fontId="62" fillId="0" borderId="1" xfId="0" applyNumberFormat="1" applyFont="1" applyFill="1" applyBorder="1" applyAlignment="1" applyProtection="1">
      <alignment horizontal="center"/>
    </xf>
    <xf numFmtId="3" fontId="62" fillId="24" borderId="1" xfId="0" applyNumberFormat="1" applyFont="1" applyFill="1" applyBorder="1" applyAlignment="1" applyProtection="1">
      <alignment horizontal="center" wrapText="1"/>
      <protection locked="0"/>
    </xf>
    <xf numFmtId="0" fontId="62" fillId="24" borderId="1" xfId="0" applyFont="1" applyFill="1" applyBorder="1" applyAlignment="1" applyProtection="1">
      <alignment horizontal="center"/>
      <protection locked="0"/>
    </xf>
    <xf numFmtId="0" fontId="62" fillId="25" borderId="1" xfId="0" applyFont="1" applyFill="1" applyBorder="1" applyAlignment="1" applyProtection="1">
      <alignment horizontal="center"/>
      <protection locked="0"/>
    </xf>
    <xf numFmtId="2" fontId="62" fillId="0" borderId="1" xfId="0" applyNumberFormat="1" applyFont="1" applyFill="1" applyBorder="1" applyAlignment="1" applyProtection="1">
      <alignment horizontal="center" vertical="center"/>
    </xf>
    <xf numFmtId="4" fontId="62" fillId="0" borderId="1" xfId="0" applyNumberFormat="1" applyFont="1" applyFill="1" applyBorder="1" applyAlignment="1" applyProtection="1"/>
    <xf numFmtId="3" fontId="62" fillId="24" borderId="1" xfId="0" applyNumberFormat="1" applyFont="1" applyFill="1" applyBorder="1" applyAlignment="1" applyProtection="1">
      <alignment horizontal="center"/>
      <protection locked="0"/>
    </xf>
    <xf numFmtId="16" fontId="62" fillId="0" borderId="1" xfId="0" applyNumberFormat="1" applyFont="1" applyFill="1" applyBorder="1" applyProtection="1"/>
    <xf numFmtId="3" fontId="59" fillId="0" borderId="1" xfId="0" applyNumberFormat="1" applyFont="1" applyFill="1" applyBorder="1" applyAlignment="1" applyProtection="1"/>
    <xf numFmtId="0" fontId="62" fillId="0" borderId="0" xfId="0" applyFont="1" applyFill="1" applyBorder="1" applyProtection="1"/>
    <xf numFmtId="4" fontId="62" fillId="0" borderId="4" xfId="0" applyNumberFormat="1" applyFont="1" applyFill="1" applyBorder="1" applyProtection="1"/>
    <xf numFmtId="4" fontId="59" fillId="0" borderId="5" xfId="0" applyNumberFormat="1" applyFont="1" applyFill="1" applyBorder="1" applyAlignment="1" applyProtection="1"/>
    <xf numFmtId="0" fontId="62" fillId="14" borderId="0" xfId="0" applyFont="1" applyFill="1" applyBorder="1" applyProtection="1"/>
    <xf numFmtId="4" fontId="59" fillId="0" borderId="1" xfId="0" applyNumberFormat="1" applyFont="1" applyFill="1" applyBorder="1" applyAlignment="1" applyProtection="1"/>
    <xf numFmtId="4" fontId="59" fillId="14" borderId="1" xfId="0" applyNumberFormat="1" applyFont="1" applyFill="1" applyBorder="1" applyAlignment="1" applyProtection="1"/>
    <xf numFmtId="4" fontId="62" fillId="27" borderId="1" xfId="0" applyNumberFormat="1" applyFont="1" applyFill="1" applyBorder="1" applyAlignment="1" applyProtection="1">
      <alignment horizontal="center" vertical="center"/>
      <protection locked="0"/>
    </xf>
    <xf numFmtId="4" fontId="59" fillId="27" borderId="1" xfId="0" applyNumberFormat="1" applyFont="1" applyFill="1" applyBorder="1" applyAlignment="1" applyProtection="1"/>
    <xf numFmtId="0" fontId="59" fillId="14" borderId="0" xfId="0" applyFont="1" applyFill="1" applyBorder="1" applyProtection="1"/>
    <xf numFmtId="0" fontId="59" fillId="14" borderId="0" xfId="0" applyFont="1" applyFill="1" applyBorder="1" applyProtection="1">
      <protection locked="0"/>
    </xf>
    <xf numFmtId="0" fontId="6" fillId="0" borderId="5" xfId="0" applyFont="1" applyBorder="1"/>
    <xf numFmtId="0" fontId="63" fillId="14" borderId="6" xfId="0" applyFont="1" applyFill="1" applyBorder="1" applyAlignment="1" applyProtection="1">
      <alignment horizontal="right"/>
    </xf>
    <xf numFmtId="4" fontId="64" fillId="0" borderId="1" xfId="0" applyNumberFormat="1" applyFont="1" applyFill="1" applyBorder="1" applyAlignment="1" applyProtection="1"/>
    <xf numFmtId="0" fontId="63" fillId="14" borderId="0" xfId="0" applyFont="1" applyFill="1" applyBorder="1" applyAlignment="1" applyProtection="1"/>
    <xf numFmtId="0" fontId="59" fillId="27" borderId="1" xfId="0" applyFont="1" applyFill="1" applyBorder="1" applyAlignment="1">
      <alignment horizontal="center" vertical="top"/>
    </xf>
    <xf numFmtId="0" fontId="59" fillId="27" borderId="1" xfId="0" applyFont="1" applyFill="1" applyBorder="1" applyAlignment="1">
      <alignment horizontal="center" vertical="top" wrapText="1"/>
    </xf>
    <xf numFmtId="0" fontId="62" fillId="0" borderId="1" xfId="0" applyFont="1" applyBorder="1" applyProtection="1">
      <protection locked="0"/>
    </xf>
    <xf numFmtId="2" fontId="65" fillId="0" borderId="1" xfId="0" applyNumberFormat="1" applyFont="1" applyBorder="1" applyProtection="1">
      <protection locked="0"/>
    </xf>
    <xf numFmtId="2" fontId="57" fillId="0" borderId="1" xfId="0" applyNumberFormat="1" applyFont="1" applyBorder="1" applyAlignment="1">
      <alignment vertical="center"/>
    </xf>
    <xf numFmtId="0" fontId="65" fillId="0" borderId="0" xfId="0" applyFont="1" applyBorder="1" applyAlignment="1">
      <alignment horizontal="left" vertical="top" wrapText="1"/>
    </xf>
    <xf numFmtId="2" fontId="57" fillId="0" borderId="0" xfId="0" applyNumberFormat="1" applyFont="1" applyBorder="1" applyAlignment="1">
      <alignment horizontal="right" vertical="center"/>
    </xf>
    <xf numFmtId="2" fontId="57" fillId="0" borderId="6" xfId="0" applyNumberFormat="1" applyFont="1" applyBorder="1"/>
    <xf numFmtId="0" fontId="67" fillId="0" borderId="0" xfId="0" applyFont="1" applyBorder="1" applyAlignment="1">
      <alignment vertical="top" wrapText="1"/>
    </xf>
    <xf numFmtId="0" fontId="61" fillId="0" borderId="0" xfId="0" applyFont="1" applyBorder="1" applyAlignment="1">
      <alignment vertical="top" wrapText="1"/>
    </xf>
    <xf numFmtId="2" fontId="61" fillId="0" borderId="0" xfId="0" applyNumberFormat="1" applyFont="1" applyBorder="1" applyAlignment="1">
      <alignment horizontal="right" vertical="top"/>
    </xf>
    <xf numFmtId="0" fontId="57" fillId="28" borderId="1" xfId="0" applyFont="1" applyFill="1" applyBorder="1" applyAlignment="1">
      <alignment horizontal="center" vertical="top"/>
    </xf>
    <xf numFmtId="0" fontId="57" fillId="28" borderId="1" xfId="0" applyFont="1" applyFill="1" applyBorder="1" applyAlignment="1">
      <alignment horizontal="center" vertical="top" wrapText="1"/>
    </xf>
    <xf numFmtId="0" fontId="65" fillId="0" borderId="1" xfId="0" applyFont="1" applyBorder="1" applyProtection="1">
      <protection locked="0"/>
    </xf>
    <xf numFmtId="0" fontId="65" fillId="0" borderId="3" xfId="0" applyFont="1" applyBorder="1" applyProtection="1">
      <protection locked="0"/>
    </xf>
    <xf numFmtId="0" fontId="65" fillId="0" borderId="8" xfId="0" applyFont="1" applyBorder="1" applyProtection="1">
      <protection locked="0"/>
    </xf>
    <xf numFmtId="0" fontId="65" fillId="14" borderId="1" xfId="0" applyFont="1" applyFill="1" applyBorder="1" applyAlignment="1" applyProtection="1">
      <alignment horizontal="right" vertical="center"/>
      <protection locked="0"/>
    </xf>
    <xf numFmtId="2" fontId="65" fillId="14" borderId="1" xfId="0" applyNumberFormat="1" applyFont="1" applyFill="1" applyBorder="1" applyAlignment="1">
      <alignment horizontal="right" vertical="center"/>
    </xf>
    <xf numFmtId="0" fontId="57" fillId="14" borderId="1" xfId="0" applyFont="1" applyFill="1" applyBorder="1" applyAlignment="1">
      <alignment horizontal="right" wrapText="1"/>
    </xf>
    <xf numFmtId="2" fontId="57" fillId="14" borderId="1" xfId="0" applyNumberFormat="1" applyFont="1" applyFill="1" applyBorder="1" applyAlignment="1">
      <alignment horizontal="right" vertical="center"/>
    </xf>
    <xf numFmtId="0" fontId="57" fillId="28" borderId="1" xfId="0" applyFont="1" applyFill="1" applyBorder="1" applyAlignment="1">
      <alignment horizontal="right" wrapText="1"/>
    </xf>
    <xf numFmtId="2" fontId="57" fillId="28" borderId="1" xfId="0" applyNumberFormat="1" applyFont="1" applyFill="1" applyBorder="1" applyAlignment="1">
      <alignment horizontal="right" vertical="center"/>
    </xf>
    <xf numFmtId="0" fontId="59" fillId="3" borderId="1" xfId="0" applyFont="1" applyFill="1" applyBorder="1" applyAlignment="1">
      <alignment horizontal="center"/>
    </xf>
    <xf numFmtId="0" fontId="59" fillId="3" borderId="1" xfId="0" applyFont="1" applyFill="1" applyBorder="1" applyAlignment="1">
      <alignment horizontal="center" wrapText="1"/>
    </xf>
    <xf numFmtId="0" fontId="57" fillId="3" borderId="1" xfId="0" applyFont="1" applyFill="1" applyBorder="1" applyAlignment="1">
      <alignment horizontal="center"/>
    </xf>
    <xf numFmtId="0" fontId="57" fillId="3" borderId="1" xfId="0" applyFont="1" applyFill="1" applyBorder="1" applyAlignment="1">
      <alignment horizontal="center" wrapText="1"/>
    </xf>
    <xf numFmtId="2" fontId="62" fillId="0" borderId="1" xfId="0" applyNumberFormat="1" applyFont="1" applyBorder="1" applyProtection="1">
      <protection locked="0"/>
    </xf>
    <xf numFmtId="2" fontId="59" fillId="0" borderId="18" xfId="0" applyNumberFormat="1" applyFont="1" applyBorder="1" applyProtection="1"/>
    <xf numFmtId="2" fontId="57" fillId="28" borderId="1" xfId="0" applyNumberFormat="1" applyFont="1" applyFill="1" applyBorder="1" applyProtection="1"/>
    <xf numFmtId="2" fontId="57" fillId="0" borderId="1" xfId="0" applyNumberFormat="1" applyFont="1" applyBorder="1" applyProtection="1"/>
    <xf numFmtId="4" fontId="57" fillId="0" borderId="1" xfId="0" applyNumberFormat="1" applyFont="1" applyBorder="1"/>
    <xf numFmtId="2" fontId="57" fillId="0" borderId="2" xfId="0" applyNumberFormat="1" applyFont="1" applyBorder="1" applyProtection="1"/>
    <xf numFmtId="0" fontId="57" fillId="25" borderId="1" xfId="0" applyFont="1" applyFill="1" applyBorder="1" applyAlignment="1">
      <alignment horizontal="center" vertical="top"/>
    </xf>
    <xf numFmtId="0" fontId="57" fillId="25" borderId="1" xfId="0" applyFont="1" applyFill="1" applyBorder="1" applyAlignment="1">
      <alignment horizontal="center" vertical="top" wrapText="1"/>
    </xf>
    <xf numFmtId="0" fontId="65" fillId="14" borderId="1" xfId="0" applyFont="1" applyFill="1" applyBorder="1" applyProtection="1">
      <protection locked="0"/>
    </xf>
    <xf numFmtId="2" fontId="65" fillId="14" borderId="1" xfId="0" applyNumberFormat="1" applyFont="1" applyFill="1" applyBorder="1" applyProtection="1">
      <protection locked="0"/>
    </xf>
    <xf numFmtId="0" fontId="65" fillId="14" borderId="2" xfId="0" applyFont="1" applyFill="1" applyBorder="1" applyProtection="1">
      <protection locked="0"/>
    </xf>
    <xf numFmtId="2" fontId="65" fillId="14" borderId="2" xfId="0" applyNumberFormat="1" applyFont="1" applyFill="1" applyBorder="1" applyProtection="1">
      <protection locked="0"/>
    </xf>
    <xf numFmtId="0" fontId="69" fillId="0" borderId="3" xfId="0" applyFont="1" applyBorder="1"/>
    <xf numFmtId="0" fontId="57" fillId="0" borderId="1" xfId="0" applyFont="1" applyBorder="1"/>
    <xf numFmtId="2" fontId="57" fillId="0" borderId="1" xfId="0" applyNumberFormat="1" applyFont="1" applyBorder="1"/>
    <xf numFmtId="0" fontId="69" fillId="0" borderId="0" xfId="0" applyFont="1" applyBorder="1"/>
    <xf numFmtId="0" fontId="57" fillId="0" borderId="0" xfId="0" applyFont="1" applyBorder="1"/>
    <xf numFmtId="2" fontId="57" fillId="0" borderId="0" xfId="0" applyNumberFormat="1" applyFont="1" applyBorder="1"/>
    <xf numFmtId="0" fontId="70" fillId="0" borderId="0" xfId="0" applyFont="1"/>
    <xf numFmtId="0" fontId="59" fillId="3" borderId="1" xfId="0" applyFont="1" applyFill="1" applyBorder="1" applyAlignment="1">
      <alignment horizontal="center" vertical="top"/>
    </xf>
    <xf numFmtId="0" fontId="59" fillId="3" borderId="1" xfId="0" applyFont="1" applyFill="1" applyBorder="1" applyAlignment="1">
      <alignment horizontal="center" vertical="top" wrapText="1"/>
    </xf>
    <xf numFmtId="0" fontId="62" fillId="0" borderId="0" xfId="0" applyFont="1" applyBorder="1" applyProtection="1"/>
    <xf numFmtId="0" fontId="57" fillId="0" borderId="1" xfId="0" applyFont="1" applyBorder="1" applyProtection="1"/>
    <xf numFmtId="0" fontId="69" fillId="0" borderId="0" xfId="0" applyFont="1" applyBorder="1" applyAlignment="1">
      <alignment horizontal="left" vertical="center" wrapText="1"/>
    </xf>
    <xf numFmtId="0" fontId="12" fillId="0" borderId="0" xfId="0" applyFont="1" applyBorder="1" applyAlignment="1">
      <alignment vertical="center"/>
    </xf>
    <xf numFmtId="0" fontId="35" fillId="0" borderId="0" xfId="0" applyFont="1" applyAlignment="1"/>
    <xf numFmtId="0" fontId="59" fillId="0" borderId="9" xfId="0" applyFont="1" applyFill="1" applyBorder="1" applyAlignment="1">
      <alignment wrapText="1" shrinkToFit="1"/>
    </xf>
    <xf numFmtId="0" fontId="14" fillId="0" borderId="0" xfId="0" applyFont="1" applyAlignment="1">
      <alignment vertical="top"/>
    </xf>
    <xf numFmtId="0" fontId="72" fillId="0" borderId="11" xfId="0" applyFont="1" applyFill="1" applyBorder="1" applyAlignment="1">
      <alignment wrapText="1" shrinkToFit="1"/>
    </xf>
    <xf numFmtId="0" fontId="23" fillId="0" borderId="0" xfId="0" applyFont="1"/>
    <xf numFmtId="0" fontId="16" fillId="0" borderId="0" xfId="0" applyFont="1" applyFill="1" applyAlignment="1">
      <alignment wrapText="1" shrinkToFit="1"/>
    </xf>
    <xf numFmtId="0" fontId="72" fillId="0" borderId="0" xfId="0" applyFont="1" applyFill="1" applyAlignment="1">
      <alignment wrapText="1" shrinkToFit="1"/>
    </xf>
    <xf numFmtId="0" fontId="12" fillId="0" borderId="0" xfId="0" applyFont="1"/>
    <xf numFmtId="0" fontId="59" fillId="0" borderId="0" xfId="0" applyFont="1" applyFill="1" applyAlignment="1">
      <alignment wrapText="1" shrinkToFit="1"/>
    </xf>
    <xf numFmtId="0" fontId="59" fillId="2" borderId="1" xfId="0" applyFont="1" applyFill="1" applyBorder="1" applyAlignment="1">
      <alignment vertical="center"/>
    </xf>
    <xf numFmtId="0" fontId="59" fillId="0" borderId="1" xfId="0" applyFont="1" applyFill="1" applyBorder="1" applyAlignment="1">
      <alignment horizontal="center" vertical="center"/>
    </xf>
    <xf numFmtId="0" fontId="62" fillId="0" borderId="1" xfId="0" applyFont="1" applyFill="1" applyBorder="1"/>
    <xf numFmtId="0" fontId="62" fillId="0" borderId="1" xfId="0" applyFont="1" applyFill="1" applyBorder="1" applyAlignment="1">
      <alignment horizontal="center" vertical="center"/>
    </xf>
    <xf numFmtId="0" fontId="31" fillId="25" borderId="36" xfId="0" applyFont="1" applyFill="1" applyBorder="1" applyAlignment="1" applyProtection="1">
      <protection hidden="1"/>
    </xf>
    <xf numFmtId="0" fontId="35" fillId="25" borderId="36" xfId="0" applyFont="1" applyFill="1" applyBorder="1" applyAlignment="1" applyProtection="1">
      <alignment horizontal="center" vertical="center"/>
      <protection hidden="1"/>
    </xf>
    <xf numFmtId="0" fontId="62" fillId="0" borderId="0" xfId="0" applyFont="1"/>
    <xf numFmtId="0" fontId="62" fillId="0" borderId="0" xfId="0" applyFont="1" applyFill="1" applyBorder="1" applyAlignment="1"/>
    <xf numFmtId="0" fontId="62" fillId="0" borderId="0" xfId="0" applyFont="1" applyBorder="1" applyAlignment="1"/>
    <xf numFmtId="0" fontId="59" fillId="0" borderId="0" xfId="0" applyFont="1" applyFill="1" applyBorder="1" applyAlignment="1"/>
    <xf numFmtId="0" fontId="59" fillId="0" borderId="0" xfId="0" applyFont="1" applyFill="1" applyBorder="1" applyAlignment="1">
      <alignment horizontal="center"/>
    </xf>
    <xf numFmtId="164" fontId="62" fillId="0" borderId="0" xfId="0" applyNumberFormat="1" applyFont="1" applyFill="1" applyBorder="1" applyAlignment="1"/>
    <xf numFmtId="164" fontId="62" fillId="0" borderId="0" xfId="0" applyNumberFormat="1" applyFont="1" applyBorder="1" applyAlignment="1"/>
    <xf numFmtId="164" fontId="59" fillId="0" borderId="0" xfId="0" applyNumberFormat="1" applyFont="1" applyFill="1" applyBorder="1" applyAlignment="1"/>
    <xf numFmtId="164" fontId="59" fillId="0" borderId="0" xfId="0" applyNumberFormat="1" applyFont="1" applyFill="1" applyBorder="1" applyAlignment="1">
      <alignment horizontal="center"/>
    </xf>
    <xf numFmtId="164" fontId="59" fillId="0" borderId="0" xfId="0" applyNumberFormat="1" applyFont="1" applyBorder="1" applyAlignment="1">
      <alignment horizontal="center"/>
    </xf>
    <xf numFmtId="0" fontId="0" fillId="0" borderId="0" xfId="0" applyProtection="1"/>
    <xf numFmtId="0" fontId="57" fillId="26" borderId="15" xfId="0" applyFont="1" applyFill="1" applyBorder="1" applyAlignment="1" applyProtection="1">
      <alignment wrapText="1"/>
    </xf>
    <xf numFmtId="3" fontId="59" fillId="14" borderId="1" xfId="0" applyNumberFormat="1" applyFont="1" applyFill="1" applyBorder="1" applyProtection="1"/>
    <xf numFmtId="0" fontId="59" fillId="0" borderId="0" xfId="0" applyFont="1"/>
    <xf numFmtId="0" fontId="80" fillId="0" borderId="0" xfId="0" applyFont="1"/>
    <xf numFmtId="165" fontId="2" fillId="14" borderId="30" xfId="0" applyNumberFormat="1" applyFont="1" applyFill="1" applyBorder="1" applyAlignment="1" applyProtection="1">
      <alignment horizontal="left"/>
      <protection locked="0"/>
    </xf>
    <xf numFmtId="165" fontId="2" fillId="14" borderId="34" xfId="0" applyNumberFormat="1" applyFont="1" applyFill="1" applyBorder="1" applyAlignment="1" applyProtection="1">
      <alignment horizontal="left"/>
      <protection locked="0"/>
    </xf>
    <xf numFmtId="165" fontId="43" fillId="11" borderId="5" xfId="0" applyNumberFormat="1" applyFont="1" applyFill="1" applyBorder="1" applyAlignment="1" applyProtection="1">
      <alignment horizontal="left"/>
      <protection locked="0"/>
    </xf>
    <xf numFmtId="165" fontId="2" fillId="11" borderId="4" xfId="0" applyNumberFormat="1" applyFont="1" applyFill="1" applyBorder="1" applyAlignment="1" applyProtection="1">
      <alignment horizontal="left"/>
      <protection locked="0"/>
    </xf>
    <xf numFmtId="165" fontId="2" fillId="11" borderId="6" xfId="0" applyNumberFormat="1" applyFont="1" applyFill="1" applyBorder="1" applyAlignment="1" applyProtection="1">
      <alignment horizontal="left"/>
      <protection locked="0"/>
    </xf>
    <xf numFmtId="0" fontId="2" fillId="0" borderId="0" xfId="0" applyFont="1" applyBorder="1" applyAlignment="1" applyProtection="1">
      <alignment horizontal="left" wrapText="1"/>
      <protection locked="0"/>
    </xf>
    <xf numFmtId="0" fontId="2" fillId="0" borderId="19" xfId="0" applyFont="1" applyBorder="1" applyAlignment="1" applyProtection="1">
      <alignment horizontal="left" vertical="top" wrapText="1"/>
      <protection hidden="1"/>
    </xf>
    <xf numFmtId="0" fontId="2" fillId="0" borderId="0" xfId="0" applyFont="1" applyBorder="1" applyAlignment="1" applyProtection="1">
      <alignment horizontal="left" vertical="top" wrapText="1"/>
      <protection hidden="1"/>
    </xf>
    <xf numFmtId="0" fontId="2" fillId="0" borderId="20" xfId="0" applyFont="1" applyBorder="1" applyAlignment="1" applyProtection="1">
      <alignment horizontal="left" vertical="top" wrapText="1"/>
      <protection hidden="1"/>
    </xf>
    <xf numFmtId="0" fontId="2" fillId="0" borderId="19" xfId="0" applyFont="1" applyFill="1" applyBorder="1" applyAlignment="1" applyProtection="1">
      <alignment horizontal="left" vertical="top" wrapText="1"/>
      <protection hidden="1"/>
    </xf>
    <xf numFmtId="0" fontId="2" fillId="0" borderId="0" xfId="0" applyFont="1" applyFill="1" applyBorder="1" applyAlignment="1" applyProtection="1">
      <alignment horizontal="left" vertical="top" wrapText="1"/>
      <protection hidden="1"/>
    </xf>
    <xf numFmtId="0" fontId="2" fillId="0" borderId="20" xfId="0" applyFont="1" applyFill="1" applyBorder="1" applyAlignment="1" applyProtection="1">
      <alignment horizontal="left" vertical="top" wrapText="1"/>
      <protection hidden="1"/>
    </xf>
    <xf numFmtId="0" fontId="2" fillId="0" borderId="21" xfId="0" applyFont="1" applyBorder="1" applyAlignment="1" applyProtection="1">
      <alignment horizontal="left" vertical="top" wrapText="1"/>
      <protection hidden="1"/>
    </xf>
    <xf numFmtId="0" fontId="2" fillId="0" borderId="22" xfId="0" applyFont="1" applyBorder="1" applyAlignment="1" applyProtection="1">
      <alignment horizontal="left" vertical="top" wrapText="1"/>
      <protection hidden="1"/>
    </xf>
    <xf numFmtId="0" fontId="2" fillId="0" borderId="23" xfId="0" applyFont="1" applyBorder="1" applyAlignment="1" applyProtection="1">
      <alignment horizontal="left" vertical="top" wrapText="1"/>
      <protection hidden="1"/>
    </xf>
    <xf numFmtId="0" fontId="14" fillId="2" borderId="36"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54"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protection locked="0"/>
    </xf>
    <xf numFmtId="0" fontId="14" fillId="0" borderId="34"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14" fontId="14" fillId="0" borderId="5" xfId="0" applyNumberFormat="1" applyFont="1" applyFill="1" applyBorder="1" applyAlignment="1" applyProtection="1">
      <alignment horizontal="left" vertical="center" wrapText="1"/>
      <protection locked="0"/>
    </xf>
    <xf numFmtId="14" fontId="14" fillId="0" borderId="4" xfId="0" applyNumberFormat="1" applyFont="1" applyFill="1" applyBorder="1" applyAlignment="1" applyProtection="1">
      <alignment horizontal="left" vertical="center" wrapText="1"/>
      <protection locked="0"/>
    </xf>
    <xf numFmtId="14" fontId="14" fillId="0" borderId="37" xfId="0" applyNumberFormat="1"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37"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left" vertical="center"/>
    </xf>
    <xf numFmtId="0" fontId="14" fillId="2" borderId="33" xfId="0" applyFont="1" applyFill="1" applyBorder="1" applyAlignment="1" applyProtection="1">
      <alignment horizontal="left" vertical="center"/>
    </xf>
    <xf numFmtId="0" fontId="2" fillId="0" borderId="1" xfId="0" applyFont="1" applyBorder="1" applyAlignment="1" applyProtection="1">
      <alignment wrapText="1"/>
      <protection locked="0" hidden="1"/>
    </xf>
    <xf numFmtId="0" fontId="2" fillId="0" borderId="1" xfId="0" applyFont="1" applyBorder="1" applyAlignment="1" applyProtection="1">
      <alignment horizontal="left" wrapText="1"/>
      <protection locked="0" hidden="1"/>
    </xf>
    <xf numFmtId="0" fontId="1" fillId="0" borderId="0" xfId="0" applyFont="1" applyBorder="1" applyAlignment="1"/>
    <xf numFmtId="0" fontId="2" fillId="0" borderId="0" xfId="0" applyFont="1" applyBorder="1" applyAlignment="1"/>
    <xf numFmtId="0" fontId="2" fillId="11" borderId="39" xfId="0" applyFont="1" applyFill="1" applyBorder="1" applyAlignment="1" applyProtection="1">
      <alignment horizontal="left"/>
      <protection hidden="1"/>
    </xf>
    <xf numFmtId="0" fontId="16" fillId="0" borderId="39" xfId="0" applyFont="1" applyFill="1" applyBorder="1" applyAlignment="1" applyProtection="1">
      <alignment horizontal="center" wrapText="1"/>
      <protection locked="0" hidden="1"/>
    </xf>
    <xf numFmtId="0" fontId="2" fillId="0" borderId="39" xfId="0" applyFont="1" applyFill="1" applyBorder="1" applyAlignment="1" applyProtection="1">
      <alignment horizontal="center" vertical="center" wrapText="1"/>
      <protection locked="0" hidden="1"/>
    </xf>
    <xf numFmtId="0" fontId="2" fillId="11" borderId="39" xfId="0" applyFont="1" applyFill="1" applyBorder="1" applyAlignment="1" applyProtection="1">
      <alignment horizontal="left" wrapText="1"/>
      <protection hidden="1"/>
    </xf>
    <xf numFmtId="0" fontId="14" fillId="2" borderId="60"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14" fillId="0" borderId="40" xfId="0" applyFont="1" applyBorder="1" applyAlignment="1" applyProtection="1">
      <alignment horizontal="left" wrapText="1"/>
      <protection locked="0" hidden="1"/>
    </xf>
    <xf numFmtId="0" fontId="14" fillId="0" borderId="41" xfId="0" applyFont="1" applyBorder="1" applyAlignment="1" applyProtection="1">
      <alignment horizontal="left" wrapText="1"/>
      <protection locked="0" hidden="1"/>
    </xf>
    <xf numFmtId="0" fontId="14" fillId="0" borderId="43" xfId="0" applyFont="1" applyBorder="1" applyAlignment="1" applyProtection="1">
      <alignment horizontal="left" wrapText="1"/>
      <protection locked="0" hidden="1"/>
    </xf>
    <xf numFmtId="0" fontId="2" fillId="13" borderId="33" xfId="0" applyFont="1" applyFill="1" applyBorder="1" applyAlignment="1" applyProtection="1">
      <alignment vertical="center" wrapText="1"/>
      <protection hidden="1"/>
    </xf>
    <xf numFmtId="0" fontId="2" fillId="13" borderId="39" xfId="0" applyFont="1" applyFill="1" applyBorder="1" applyAlignment="1" applyProtection="1">
      <alignment vertical="center" wrapText="1"/>
      <protection hidden="1"/>
    </xf>
    <xf numFmtId="0" fontId="18" fillId="0" borderId="33" xfId="0" applyFont="1" applyFill="1" applyBorder="1" applyAlignment="1" applyProtection="1">
      <alignment horizontal="center" vertical="center" wrapText="1"/>
      <protection locked="0" hidden="1"/>
    </xf>
    <xf numFmtId="0" fontId="18" fillId="0" borderId="39" xfId="0" applyFont="1" applyFill="1" applyBorder="1" applyAlignment="1" applyProtection="1">
      <alignment horizontal="center" vertical="center" wrapText="1"/>
      <protection locked="0" hidden="1"/>
    </xf>
    <xf numFmtId="14" fontId="1" fillId="0" borderId="39" xfId="0" applyNumberFormat="1" applyFont="1" applyFill="1" applyBorder="1" applyAlignment="1" applyProtection="1">
      <alignment horizontal="center" vertical="center" wrapText="1"/>
      <protection locked="0" hidden="1"/>
    </xf>
    <xf numFmtId="0" fontId="2" fillId="13" borderId="39" xfId="0" applyFont="1" applyFill="1" applyBorder="1" applyAlignment="1" applyProtection="1">
      <alignment wrapText="1"/>
      <protection hidden="1"/>
    </xf>
    <xf numFmtId="0" fontId="1" fillId="0" borderId="30" xfId="0" applyFont="1" applyFill="1" applyBorder="1" applyAlignment="1" applyProtection="1">
      <alignment horizontal="center" vertical="center" wrapText="1"/>
      <protection locked="0" hidden="1"/>
    </xf>
    <xf numFmtId="0" fontId="1" fillId="0" borderId="34" xfId="0" applyFont="1" applyFill="1" applyBorder="1" applyAlignment="1" applyProtection="1">
      <alignment horizontal="center" vertical="center" wrapText="1"/>
      <protection locked="0" hidden="1"/>
    </xf>
    <xf numFmtId="0" fontId="1" fillId="0" borderId="35" xfId="0" applyFont="1" applyFill="1" applyBorder="1" applyAlignment="1" applyProtection="1">
      <alignment horizontal="center" vertical="center" wrapText="1"/>
      <protection locked="0" hidden="1"/>
    </xf>
    <xf numFmtId="0" fontId="2" fillId="11" borderId="33" xfId="0" applyFont="1" applyFill="1" applyBorder="1" applyAlignment="1" applyProtection="1">
      <alignment vertical="center" wrapText="1"/>
      <protection hidden="1"/>
    </xf>
    <xf numFmtId="0" fontId="2" fillId="11" borderId="39" xfId="0" applyFont="1" applyFill="1" applyBorder="1" applyAlignment="1" applyProtection="1">
      <alignment vertical="center" wrapText="1"/>
      <protection hidden="1"/>
    </xf>
    <xf numFmtId="0" fontId="18" fillId="0" borderId="28" xfId="0" applyFont="1" applyFill="1" applyBorder="1" applyAlignment="1" applyProtection="1">
      <alignment horizontal="center" vertical="center" wrapText="1"/>
      <protection locked="0" hidden="1"/>
    </xf>
    <xf numFmtId="0" fontId="18" fillId="0" borderId="17" xfId="0" applyFont="1" applyFill="1" applyBorder="1" applyAlignment="1" applyProtection="1">
      <alignment horizontal="center" vertical="center" wrapText="1"/>
      <protection locked="0" hidden="1"/>
    </xf>
    <xf numFmtId="0" fontId="18" fillId="0" borderId="29" xfId="0" applyFont="1" applyFill="1" applyBorder="1" applyAlignment="1" applyProtection="1">
      <alignment horizontal="center" vertical="center" wrapText="1"/>
      <protection locked="0" hidden="1"/>
    </xf>
    <xf numFmtId="0" fontId="18" fillId="0" borderId="45" xfId="0" applyFont="1" applyFill="1" applyBorder="1" applyAlignment="1" applyProtection="1">
      <alignment horizontal="center" vertical="center" wrapText="1"/>
      <protection locked="0" hidden="1"/>
    </xf>
    <xf numFmtId="0" fontId="18" fillId="0" borderId="22" xfId="0" applyFont="1" applyFill="1" applyBorder="1" applyAlignment="1" applyProtection="1">
      <alignment horizontal="center" vertical="center" wrapText="1"/>
      <protection locked="0" hidden="1"/>
    </xf>
    <xf numFmtId="0" fontId="18" fillId="0" borderId="46" xfId="0" applyFont="1" applyFill="1" applyBorder="1" applyAlignment="1" applyProtection="1">
      <alignment horizontal="center" vertical="center" wrapText="1"/>
      <protection locked="0" hidden="1"/>
    </xf>
    <xf numFmtId="0" fontId="2" fillId="11" borderId="33" xfId="0" applyFont="1" applyFill="1" applyBorder="1" applyAlignment="1" applyProtection="1">
      <alignment wrapText="1"/>
      <protection hidden="1"/>
    </xf>
    <xf numFmtId="0" fontId="12" fillId="0" borderId="0" xfId="0" applyFont="1" applyFill="1" applyBorder="1" applyAlignment="1">
      <alignment horizontal="left" vertical="center" wrapText="1"/>
    </xf>
    <xf numFmtId="0" fontId="1" fillId="0" borderId="25" xfId="0" applyFont="1" applyBorder="1" applyAlignment="1" applyProtection="1">
      <alignment horizontal="left"/>
      <protection locked="0" hidden="1"/>
    </xf>
    <xf numFmtId="0" fontId="1" fillId="0" borderId="52" xfId="0" applyFont="1" applyBorder="1" applyAlignment="1" applyProtection="1">
      <alignment horizontal="left"/>
      <protection locked="0" hidden="1"/>
    </xf>
    <xf numFmtId="0" fontId="22" fillId="0" borderId="0" xfId="0" applyFont="1" applyAlignment="1"/>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14" xfId="0" applyFont="1" applyBorder="1" applyAlignment="1">
      <alignment horizontal="center" vertical="center" wrapText="1"/>
    </xf>
    <xf numFmtId="0" fontId="2" fillId="2" borderId="1" xfId="0" applyFont="1" applyFill="1" applyBorder="1" applyAlignment="1" applyProtection="1">
      <alignment horizontal="left"/>
      <protection hidden="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left"/>
    </xf>
    <xf numFmtId="165" fontId="2" fillId="0" borderId="33" xfId="0" applyNumberFormat="1" applyFont="1" applyFill="1" applyBorder="1" applyAlignment="1" applyProtection="1">
      <alignment horizontal="left"/>
      <protection locked="0" hidden="1"/>
    </xf>
    <xf numFmtId="0" fontId="0" fillId="0" borderId="70" xfId="0" applyNumberFormat="1" applyFont="1" applyBorder="1" applyAlignment="1" applyProtection="1">
      <alignment horizontal="left" vertical="top" wrapText="1"/>
      <protection locked="0"/>
    </xf>
    <xf numFmtId="0" fontId="0" fillId="0" borderId="3" xfId="0" applyNumberFormat="1" applyFont="1" applyBorder="1" applyAlignment="1" applyProtection="1">
      <alignment horizontal="left" vertical="top" wrapText="1"/>
      <protection locked="0"/>
    </xf>
    <xf numFmtId="0" fontId="0" fillId="0" borderId="56" xfId="0" applyNumberFormat="1" applyFont="1" applyBorder="1" applyAlignment="1" applyProtection="1">
      <alignment horizontal="left" vertical="top" wrapText="1"/>
      <protection locked="0"/>
    </xf>
    <xf numFmtId="0" fontId="0" fillId="0" borderId="9" xfId="0" applyNumberFormat="1" applyFont="1" applyBorder="1" applyAlignment="1" applyProtection="1">
      <alignment horizontal="left" vertical="top" wrapText="1"/>
      <protection locked="0"/>
    </xf>
    <xf numFmtId="0" fontId="0" fillId="0" borderId="0" xfId="0" applyNumberFormat="1" applyFont="1" applyBorder="1" applyAlignment="1" applyProtection="1">
      <alignment horizontal="left" vertical="top" wrapText="1"/>
      <protection locked="0"/>
    </xf>
    <xf numFmtId="0" fontId="0" fillId="0" borderId="20" xfId="0" applyNumberFormat="1" applyFont="1" applyBorder="1" applyAlignment="1" applyProtection="1">
      <alignment horizontal="left" vertical="top" wrapText="1"/>
      <protection locked="0"/>
    </xf>
    <xf numFmtId="0" fontId="1" fillId="12" borderId="32" xfId="0" applyFont="1" applyFill="1" applyBorder="1" applyAlignment="1" applyProtection="1">
      <alignment horizontal="center" vertical="center" wrapText="1"/>
      <protection hidden="1"/>
    </xf>
    <xf numFmtId="0" fontId="1" fillId="12" borderId="33" xfId="0" applyFont="1" applyFill="1" applyBorder="1" applyAlignment="1" applyProtection="1">
      <alignment horizontal="center" vertical="center" wrapText="1"/>
      <protection hidden="1"/>
    </xf>
    <xf numFmtId="0" fontId="2" fillId="3" borderId="38" xfId="0" applyFont="1" applyFill="1" applyBorder="1" applyAlignment="1" applyProtection="1">
      <alignment horizontal="left" vertical="center" wrapText="1"/>
      <protection hidden="1"/>
    </xf>
    <xf numFmtId="0" fontId="2" fillId="3" borderId="39" xfId="0" applyFont="1" applyFill="1" applyBorder="1" applyAlignment="1" applyProtection="1">
      <alignment horizontal="left" vertical="center" wrapText="1"/>
      <protection hidden="1"/>
    </xf>
    <xf numFmtId="0" fontId="2" fillId="0" borderId="33" xfId="0" applyFont="1" applyFill="1" applyBorder="1" applyAlignment="1" applyProtection="1">
      <alignment horizontal="left" vertical="center" wrapText="1"/>
      <protection locked="0" hidden="1"/>
    </xf>
    <xf numFmtId="0" fontId="2" fillId="11" borderId="33" xfId="0" applyFont="1" applyFill="1" applyBorder="1" applyAlignment="1" applyProtection="1">
      <alignment horizontal="left" vertical="center" wrapText="1"/>
      <protection locked="0" hidden="1"/>
    </xf>
    <xf numFmtId="14" fontId="0" fillId="0" borderId="33" xfId="0" applyNumberFormat="1" applyBorder="1" applyAlignment="1" applyProtection="1">
      <alignment horizontal="left"/>
      <protection locked="0"/>
    </xf>
    <xf numFmtId="14" fontId="0" fillId="0" borderId="44" xfId="0" applyNumberFormat="1" applyBorder="1" applyAlignment="1" applyProtection="1">
      <alignment horizontal="left"/>
      <protection locked="0"/>
    </xf>
    <xf numFmtId="0" fontId="12" fillId="0" borderId="22" xfId="0" applyFont="1" applyFill="1" applyBorder="1" applyAlignment="1" applyProtection="1">
      <alignment horizontal="left" vertical="center"/>
      <protection hidden="1"/>
    </xf>
    <xf numFmtId="0" fontId="13" fillId="0" borderId="0" xfId="0" applyFont="1" applyAlignment="1">
      <alignment horizontal="left" wrapText="1"/>
    </xf>
    <xf numFmtId="0" fontId="12" fillId="0" borderId="0" xfId="0" applyFont="1" applyFill="1" applyBorder="1" applyAlignment="1">
      <alignment horizontal="left"/>
    </xf>
    <xf numFmtId="0" fontId="12" fillId="0" borderId="0" xfId="0" applyFont="1" applyAlignment="1">
      <alignment horizontal="left" vertical="center" wrapText="1"/>
    </xf>
    <xf numFmtId="0" fontId="2" fillId="2" borderId="53" xfId="0" applyFont="1" applyFill="1" applyBorder="1" applyAlignment="1" applyProtection="1">
      <alignment horizontal="left" vertical="center" wrapText="1"/>
      <protection hidden="1"/>
    </xf>
    <xf numFmtId="0" fontId="2" fillId="2" borderId="25" xfId="0" applyFont="1" applyFill="1" applyBorder="1" applyAlignment="1" applyProtection="1">
      <alignment horizontal="left" vertical="center" wrapText="1"/>
      <protection hidden="1"/>
    </xf>
    <xf numFmtId="0" fontId="2" fillId="3" borderId="32" xfId="0" applyFont="1" applyFill="1" applyBorder="1" applyAlignment="1" applyProtection="1">
      <alignment horizontal="left" vertical="center" wrapText="1"/>
      <protection hidden="1"/>
    </xf>
    <xf numFmtId="0" fontId="2" fillId="3" borderId="33" xfId="0" applyFont="1" applyFill="1" applyBorder="1" applyAlignment="1" applyProtection="1">
      <alignment horizontal="left" vertical="center" wrapText="1"/>
      <protection hidden="1"/>
    </xf>
    <xf numFmtId="0" fontId="2" fillId="3" borderId="33" xfId="0" applyFont="1" applyFill="1" applyBorder="1" applyAlignment="1" applyProtection="1">
      <alignment vertical="center" wrapText="1"/>
      <protection hidden="1"/>
    </xf>
    <xf numFmtId="0" fontId="2" fillId="3" borderId="2" xfId="0" applyFont="1" applyFill="1" applyBorder="1" applyAlignment="1" applyProtection="1">
      <alignment vertical="center" wrapText="1"/>
      <protection hidden="1"/>
    </xf>
    <xf numFmtId="0" fontId="18" fillId="0" borderId="9" xfId="0" applyFont="1" applyFill="1" applyBorder="1" applyAlignment="1" applyProtection="1">
      <alignment horizontal="center" vertical="center" wrapText="1"/>
      <protection locked="0" hidden="1"/>
    </xf>
    <xf numFmtId="0" fontId="18" fillId="0" borderId="0" xfId="0" applyFont="1" applyFill="1" applyBorder="1" applyAlignment="1" applyProtection="1">
      <alignment horizontal="center" vertical="center" wrapText="1"/>
      <protection locked="0" hidden="1"/>
    </xf>
    <xf numFmtId="0" fontId="18" fillId="0" borderId="12" xfId="0" applyFont="1" applyFill="1" applyBorder="1" applyAlignment="1" applyProtection="1">
      <alignment horizontal="center" vertical="center" wrapText="1"/>
      <protection locked="0" hidden="1"/>
    </xf>
    <xf numFmtId="0" fontId="2" fillId="3" borderId="33" xfId="0" applyFont="1" applyFill="1" applyBorder="1" applyAlignment="1" applyProtection="1">
      <alignment wrapText="1"/>
      <protection hidden="1"/>
    </xf>
    <xf numFmtId="0" fontId="2" fillId="3" borderId="71" xfId="0" applyFont="1" applyFill="1" applyBorder="1" applyAlignment="1" applyProtection="1">
      <alignment horizontal="left" vertical="center" wrapText="1"/>
      <protection hidden="1"/>
    </xf>
    <xf numFmtId="0" fontId="2" fillId="3" borderId="2" xfId="0" applyFont="1" applyFill="1" applyBorder="1" applyAlignment="1" applyProtection="1">
      <alignment horizontal="left" vertical="center" wrapText="1"/>
      <protection hidden="1"/>
    </xf>
    <xf numFmtId="14" fontId="1" fillId="0" borderId="70" xfId="0" applyNumberFormat="1" applyFont="1" applyFill="1" applyBorder="1" applyAlignment="1" applyProtection="1">
      <alignment horizontal="center" vertical="center" wrapText="1"/>
      <protection locked="0" hidden="1"/>
    </xf>
    <xf numFmtId="14" fontId="1" fillId="0" borderId="3" xfId="0" applyNumberFormat="1" applyFont="1" applyFill="1" applyBorder="1" applyAlignment="1" applyProtection="1">
      <alignment horizontal="center" vertical="center" wrapText="1"/>
      <protection locked="0" hidden="1"/>
    </xf>
    <xf numFmtId="14" fontId="1" fillId="0" borderId="8" xfId="0" applyNumberFormat="1" applyFont="1" applyFill="1" applyBorder="1" applyAlignment="1" applyProtection="1">
      <alignment horizontal="center" vertical="center" wrapText="1"/>
      <protection locked="0" hidden="1"/>
    </xf>
    <xf numFmtId="0" fontId="2" fillId="3" borderId="2" xfId="0" applyFont="1" applyFill="1" applyBorder="1" applyAlignment="1" applyProtection="1">
      <alignment wrapText="1"/>
      <protection hidden="1"/>
    </xf>
    <xf numFmtId="0" fontId="2" fillId="13" borderId="32" xfId="0" applyFont="1" applyFill="1" applyBorder="1" applyAlignment="1" applyProtection="1">
      <alignment horizontal="left" vertical="center" wrapText="1"/>
      <protection hidden="1"/>
    </xf>
    <xf numFmtId="0" fontId="2" fillId="13" borderId="33" xfId="0" applyFont="1" applyFill="1" applyBorder="1" applyAlignment="1" applyProtection="1">
      <alignment horizontal="left" vertical="center" wrapText="1"/>
      <protection hidden="1"/>
    </xf>
    <xf numFmtId="0" fontId="1" fillId="0" borderId="33" xfId="0" applyFont="1" applyFill="1" applyBorder="1" applyAlignment="1" applyProtection="1">
      <alignment horizontal="center" vertical="center" wrapText="1"/>
      <protection locked="0" hidden="1"/>
    </xf>
    <xf numFmtId="0" fontId="1" fillId="2" borderId="64" xfId="0" applyFont="1" applyFill="1" applyBorder="1" applyAlignment="1">
      <alignment horizontal="left"/>
    </xf>
    <xf numFmtId="0" fontId="1" fillId="2" borderId="34" xfId="0" applyFont="1" applyFill="1" applyBorder="1" applyAlignment="1">
      <alignment horizontal="left"/>
    </xf>
    <xf numFmtId="0" fontId="1" fillId="2" borderId="35" xfId="0" applyFont="1" applyFill="1" applyBorder="1" applyAlignment="1">
      <alignment horizontal="left"/>
    </xf>
    <xf numFmtId="0" fontId="18" fillId="7" borderId="32" xfId="0" applyFont="1" applyFill="1" applyBorder="1" applyAlignment="1" applyProtection="1">
      <alignment horizontal="center" vertical="center" wrapText="1"/>
      <protection hidden="1"/>
    </xf>
    <xf numFmtId="0" fontId="18" fillId="7" borderId="33" xfId="0" applyFont="1" applyFill="1" applyBorder="1" applyAlignment="1" applyProtection="1">
      <alignment horizontal="center" vertical="center" wrapText="1"/>
      <protection hidden="1"/>
    </xf>
    <xf numFmtId="0" fontId="18" fillId="7" borderId="44" xfId="0" applyFont="1" applyFill="1" applyBorder="1" applyAlignment="1" applyProtection="1">
      <alignment horizontal="center" vertical="center" wrapText="1"/>
      <protection hidden="1"/>
    </xf>
    <xf numFmtId="0" fontId="18" fillId="7" borderId="38" xfId="0" applyFont="1" applyFill="1" applyBorder="1" applyAlignment="1" applyProtection="1">
      <alignment horizontal="center" vertical="center" wrapText="1"/>
      <protection hidden="1"/>
    </xf>
    <xf numFmtId="0" fontId="18" fillId="7" borderId="39" xfId="0" applyFont="1" applyFill="1" applyBorder="1" applyAlignment="1" applyProtection="1">
      <alignment horizontal="center" vertical="center" wrapText="1"/>
      <protection hidden="1"/>
    </xf>
    <xf numFmtId="0" fontId="18" fillId="7" borderId="47" xfId="0" applyFont="1" applyFill="1" applyBorder="1" applyAlignment="1" applyProtection="1">
      <alignment horizontal="center" vertical="center" wrapText="1"/>
      <protection hidden="1"/>
    </xf>
    <xf numFmtId="0" fontId="2" fillId="11" borderId="38" xfId="0" applyFont="1" applyFill="1" applyBorder="1" applyAlignment="1" applyProtection="1">
      <alignment horizontal="left" vertical="center" wrapText="1"/>
      <protection hidden="1"/>
    </xf>
    <xf numFmtId="0" fontId="2" fillId="11" borderId="39" xfId="0" applyFont="1" applyFill="1" applyBorder="1" applyAlignment="1" applyProtection="1">
      <alignment horizontal="left" vertical="center" wrapText="1"/>
      <protection hidden="1"/>
    </xf>
    <xf numFmtId="14" fontId="1" fillId="0" borderId="40" xfId="0" applyNumberFormat="1" applyFont="1" applyFill="1" applyBorder="1" applyAlignment="1" applyProtection="1">
      <alignment horizontal="center" vertical="center" wrapText="1"/>
      <protection locked="0" hidden="1"/>
    </xf>
    <xf numFmtId="14" fontId="1" fillId="0" borderId="41" xfId="0" applyNumberFormat="1" applyFont="1" applyFill="1" applyBorder="1" applyAlignment="1" applyProtection="1">
      <alignment horizontal="center" vertical="center" wrapText="1"/>
      <protection locked="0" hidden="1"/>
    </xf>
    <xf numFmtId="14" fontId="1" fillId="0" borderId="42" xfId="0" applyNumberFormat="1" applyFont="1" applyFill="1" applyBorder="1" applyAlignment="1" applyProtection="1">
      <alignment horizontal="center" vertical="center" wrapText="1"/>
      <protection locked="0" hidden="1"/>
    </xf>
    <xf numFmtId="0" fontId="2" fillId="11" borderId="39" xfId="0" applyFont="1" applyFill="1" applyBorder="1" applyAlignment="1" applyProtection="1">
      <alignment wrapText="1"/>
      <protection hidden="1"/>
    </xf>
    <xf numFmtId="0" fontId="14" fillId="2" borderId="55"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5" fillId="0" borderId="70" xfId="0" applyFont="1" applyFill="1" applyBorder="1" applyAlignment="1" applyProtection="1">
      <alignment horizontal="left" vertical="top"/>
      <protection locked="0" hidden="1"/>
    </xf>
    <xf numFmtId="0" fontId="15" fillId="0" borderId="3" xfId="0" applyFont="1" applyFill="1" applyBorder="1" applyAlignment="1" applyProtection="1">
      <alignment horizontal="left" vertical="top"/>
      <protection locked="0" hidden="1"/>
    </xf>
    <xf numFmtId="0" fontId="15" fillId="0" borderId="56" xfId="0" applyFont="1" applyFill="1" applyBorder="1" applyAlignment="1" applyProtection="1">
      <alignment horizontal="left" vertical="top"/>
      <protection locked="0" hidden="1"/>
    </xf>
    <xf numFmtId="0" fontId="15" fillId="0" borderId="9" xfId="0" applyFont="1" applyFill="1" applyBorder="1" applyAlignment="1" applyProtection="1">
      <alignment horizontal="left" vertical="top"/>
      <protection locked="0" hidden="1"/>
    </xf>
    <xf numFmtId="0" fontId="15" fillId="0" borderId="0" xfId="0" applyFont="1" applyFill="1" applyBorder="1" applyAlignment="1" applyProtection="1">
      <alignment horizontal="left" vertical="top"/>
      <protection locked="0" hidden="1"/>
    </xf>
    <xf numFmtId="0" fontId="15" fillId="0" borderId="20" xfId="0" applyFont="1" applyFill="1" applyBorder="1" applyAlignment="1" applyProtection="1">
      <alignment horizontal="left" vertical="top"/>
      <protection locked="0" hidden="1"/>
    </xf>
    <xf numFmtId="0" fontId="15" fillId="0" borderId="11" xfId="0" applyFont="1" applyFill="1" applyBorder="1" applyAlignment="1" applyProtection="1">
      <alignment horizontal="left" vertical="top"/>
      <protection locked="0" hidden="1"/>
    </xf>
    <xf numFmtId="0" fontId="15" fillId="0" borderId="7" xfId="0" applyFont="1" applyFill="1" applyBorder="1" applyAlignment="1" applyProtection="1">
      <alignment horizontal="left" vertical="top"/>
      <protection locked="0" hidden="1"/>
    </xf>
    <xf numFmtId="0" fontId="15" fillId="0" borderId="59" xfId="0" applyFont="1" applyFill="1" applyBorder="1" applyAlignment="1" applyProtection="1">
      <alignment horizontal="left" vertical="top"/>
      <protection locked="0" hidden="1"/>
    </xf>
    <xf numFmtId="0" fontId="14" fillId="2" borderId="55" xfId="0" applyFont="1" applyFill="1" applyBorder="1" applyAlignment="1">
      <alignment horizontal="left" vertical="center"/>
    </xf>
    <xf numFmtId="0" fontId="14" fillId="2" borderId="3" xfId="0" applyFont="1" applyFill="1" applyBorder="1" applyAlignment="1">
      <alignment horizontal="left" vertical="center"/>
    </xf>
    <xf numFmtId="0" fontId="14" fillId="0" borderId="1" xfId="0" applyFont="1" applyBorder="1" applyAlignment="1" applyProtection="1">
      <alignment horizontal="left" wrapText="1"/>
      <protection locked="0" hidden="1"/>
    </xf>
    <xf numFmtId="0" fontId="14" fillId="0" borderId="57" xfId="0" applyFont="1" applyBorder="1" applyAlignment="1" applyProtection="1">
      <alignment horizontal="left" wrapText="1"/>
      <protection locked="0" hidden="1"/>
    </xf>
    <xf numFmtId="0" fontId="14" fillId="0" borderId="5" xfId="0" applyFont="1" applyBorder="1" applyAlignment="1" applyProtection="1">
      <alignment horizontal="left" wrapText="1"/>
      <protection locked="0" hidden="1"/>
    </xf>
    <xf numFmtId="0" fontId="14" fillId="0" borderId="4" xfId="0" applyFont="1" applyBorder="1" applyAlignment="1" applyProtection="1">
      <alignment horizontal="left" wrapText="1"/>
      <protection locked="0" hidden="1"/>
    </xf>
    <xf numFmtId="0" fontId="14" fillId="0" borderId="37" xfId="0" applyFont="1" applyBorder="1" applyAlignment="1" applyProtection="1">
      <alignment horizontal="left" wrapText="1"/>
      <protection locked="0" hidden="1"/>
    </xf>
    <xf numFmtId="0" fontId="2" fillId="2" borderId="24" xfId="0" applyFont="1" applyFill="1" applyBorder="1" applyAlignment="1" applyProtection="1">
      <alignment horizontal="left" vertical="center" wrapText="1"/>
      <protection hidden="1"/>
    </xf>
    <xf numFmtId="0" fontId="2" fillId="2" borderId="52" xfId="0" applyFont="1" applyFill="1" applyBorder="1" applyAlignment="1" applyProtection="1">
      <alignment horizontal="left" vertical="center" wrapText="1"/>
      <protection hidden="1"/>
    </xf>
    <xf numFmtId="0" fontId="2" fillId="11" borderId="32" xfId="0" applyFont="1" applyFill="1" applyBorder="1" applyAlignment="1" applyProtection="1">
      <alignment horizontal="left" vertical="center" wrapText="1"/>
      <protection hidden="1"/>
    </xf>
    <xf numFmtId="0" fontId="2" fillId="11" borderId="33" xfId="0" applyFont="1" applyFill="1" applyBorder="1" applyAlignment="1" applyProtection="1">
      <alignment horizontal="left" vertical="center" wrapText="1"/>
      <protection hidden="1"/>
    </xf>
    <xf numFmtId="0" fontId="14" fillId="2" borderId="55" xfId="0" applyFont="1" applyFill="1" applyBorder="1" applyAlignment="1">
      <alignment horizontal="left" vertical="top"/>
    </xf>
    <xf numFmtId="0" fontId="14" fillId="2" borderId="3" xfId="0" applyFont="1" applyFill="1" applyBorder="1" applyAlignment="1">
      <alignment horizontal="left" vertical="top"/>
    </xf>
    <xf numFmtId="0" fontId="14" fillId="2" borderId="8" xfId="0" applyFont="1" applyFill="1" applyBorder="1" applyAlignment="1">
      <alignment horizontal="left" vertical="top"/>
    </xf>
    <xf numFmtId="0" fontId="14" fillId="2" borderId="19" xfId="0" applyFont="1" applyFill="1" applyBorder="1" applyAlignment="1">
      <alignment horizontal="left" vertical="top"/>
    </xf>
    <xf numFmtId="0" fontId="14" fillId="2" borderId="0" xfId="0" applyFont="1" applyFill="1" applyBorder="1" applyAlignment="1">
      <alignment horizontal="left" vertical="top"/>
    </xf>
    <xf numFmtId="0" fontId="14" fillId="2" borderId="12" xfId="0" applyFont="1" applyFill="1" applyBorder="1" applyAlignment="1">
      <alignment horizontal="left" vertical="top"/>
    </xf>
    <xf numFmtId="0" fontId="14" fillId="2" borderId="58" xfId="0" applyFont="1" applyFill="1" applyBorder="1" applyAlignment="1">
      <alignment horizontal="left" vertical="top"/>
    </xf>
    <xf numFmtId="0" fontId="14" fillId="2" borderId="7" xfId="0" applyFont="1" applyFill="1" applyBorder="1" applyAlignment="1">
      <alignment horizontal="left" vertical="top"/>
    </xf>
    <xf numFmtId="0" fontId="14" fillId="2" borderId="10" xfId="0" applyFont="1" applyFill="1" applyBorder="1" applyAlignment="1">
      <alignment horizontal="left" vertical="top"/>
    </xf>
    <xf numFmtId="0" fontId="1" fillId="11" borderId="5" xfId="0" applyFont="1" applyFill="1" applyBorder="1" applyAlignment="1">
      <alignment horizontal="left" vertical="center"/>
    </xf>
    <xf numFmtId="0" fontId="1" fillId="11" borderId="4" xfId="0" applyFont="1" applyFill="1" applyBorder="1" applyAlignment="1">
      <alignment horizontal="left" vertical="center"/>
    </xf>
    <xf numFmtId="0" fontId="1" fillId="11" borderId="6" xfId="0" applyFont="1" applyFill="1" applyBorder="1" applyAlignment="1">
      <alignment horizontal="left" vertical="center"/>
    </xf>
    <xf numFmtId="0" fontId="2" fillId="0" borderId="5"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15" fillId="0" borderId="70" xfId="0" applyFont="1" applyFill="1" applyBorder="1" applyAlignment="1" applyProtection="1">
      <alignment horizontal="left" vertical="top" wrapText="1"/>
      <protection locked="0" hidden="1"/>
    </xf>
    <xf numFmtId="0" fontId="15" fillId="0" borderId="3" xfId="0" applyFont="1" applyFill="1" applyBorder="1" applyAlignment="1" applyProtection="1">
      <alignment horizontal="left" vertical="top" wrapText="1"/>
      <protection locked="0" hidden="1"/>
    </xf>
    <xf numFmtId="0" fontId="15" fillId="0" borderId="56" xfId="0" applyFont="1" applyFill="1" applyBorder="1" applyAlignment="1" applyProtection="1">
      <alignment horizontal="left" vertical="top" wrapText="1"/>
      <protection locked="0" hidden="1"/>
    </xf>
    <xf numFmtId="0" fontId="15" fillId="0" borderId="9" xfId="0" applyFont="1" applyFill="1" applyBorder="1" applyAlignment="1" applyProtection="1">
      <alignment horizontal="left" vertical="top" wrapText="1"/>
      <protection locked="0" hidden="1"/>
    </xf>
    <xf numFmtId="0" fontId="15" fillId="0" borderId="0" xfId="0" applyFont="1" applyFill="1" applyBorder="1" applyAlignment="1" applyProtection="1">
      <alignment horizontal="left" vertical="top" wrapText="1"/>
      <protection locked="0" hidden="1"/>
    </xf>
    <xf numFmtId="0" fontId="15" fillId="0" borderId="20" xfId="0" applyFont="1" applyFill="1" applyBorder="1" applyAlignment="1" applyProtection="1">
      <alignment horizontal="left" vertical="top" wrapText="1"/>
      <protection locked="0" hidden="1"/>
    </xf>
    <xf numFmtId="0" fontId="15" fillId="0" borderId="11" xfId="0" applyFont="1" applyFill="1" applyBorder="1" applyAlignment="1" applyProtection="1">
      <alignment horizontal="left" vertical="top" wrapText="1"/>
      <protection locked="0" hidden="1"/>
    </xf>
    <xf numFmtId="0" fontId="15" fillId="0" borderId="7" xfId="0" applyFont="1" applyFill="1" applyBorder="1" applyAlignment="1" applyProtection="1">
      <alignment horizontal="left" vertical="top" wrapText="1"/>
      <protection locked="0" hidden="1"/>
    </xf>
    <xf numFmtId="0" fontId="15" fillId="0" borderId="59" xfId="0" applyFont="1" applyFill="1" applyBorder="1" applyAlignment="1" applyProtection="1">
      <alignment horizontal="left" vertical="top" wrapText="1"/>
      <protection locked="0" hidden="1"/>
    </xf>
    <xf numFmtId="0" fontId="2" fillId="0" borderId="53" xfId="0" applyFont="1" applyBorder="1" applyAlignment="1" applyProtection="1">
      <alignment horizontal="left" wrapText="1"/>
      <protection locked="0" hidden="1"/>
    </xf>
    <xf numFmtId="0" fontId="2" fillId="0" borderId="25" xfId="0" applyFont="1" applyBorder="1" applyAlignment="1" applyProtection="1">
      <alignment horizontal="left" wrapText="1"/>
      <protection locked="0" hidden="1"/>
    </xf>
    <xf numFmtId="0" fontId="2" fillId="0" borderId="52" xfId="0" applyFont="1" applyBorder="1" applyAlignment="1" applyProtection="1">
      <alignment horizontal="left" wrapText="1"/>
      <protection locked="0" hidden="1"/>
    </xf>
    <xf numFmtId="0" fontId="2" fillId="13" borderId="33" xfId="0" applyFont="1" applyFill="1" applyBorder="1" applyAlignment="1" applyProtection="1">
      <alignment wrapText="1"/>
      <protection hidden="1"/>
    </xf>
    <xf numFmtId="0" fontId="2" fillId="13" borderId="38" xfId="0" applyFont="1" applyFill="1" applyBorder="1" applyAlignment="1" applyProtection="1">
      <alignment horizontal="left" vertical="center" wrapText="1"/>
      <protection hidden="1"/>
    </xf>
    <xf numFmtId="0" fontId="2" fillId="13" borderId="39" xfId="0" applyFont="1" applyFill="1" applyBorder="1" applyAlignment="1" applyProtection="1">
      <alignment horizontal="left" vertical="center" wrapText="1"/>
      <protection hidden="1"/>
    </xf>
    <xf numFmtId="0" fontId="12" fillId="0" borderId="22" xfId="0" applyFont="1" applyFill="1" applyBorder="1" applyAlignment="1">
      <alignment horizontal="left" vertical="center" wrapText="1"/>
    </xf>
    <xf numFmtId="0" fontId="16" fillId="0" borderId="0" xfId="0" applyFont="1" applyFill="1" applyBorder="1" applyAlignment="1" applyProtection="1">
      <alignment horizontal="left" vertical="center"/>
      <protection hidden="1"/>
    </xf>
    <xf numFmtId="0" fontId="12" fillId="0" borderId="0" xfId="0" applyFont="1" applyAlignment="1">
      <alignment horizontal="center" wrapText="1"/>
    </xf>
    <xf numFmtId="0" fontId="28" fillId="0" borderId="0" xfId="0" applyFont="1" applyBorder="1" applyAlignment="1"/>
    <xf numFmtId="0" fontId="23" fillId="16" borderId="24" xfId="0" applyFont="1" applyFill="1" applyBorder="1" applyAlignment="1">
      <alignment horizontal="center"/>
    </xf>
    <xf numFmtId="0" fontId="23" fillId="16" borderId="25" xfId="0" applyFont="1" applyFill="1" applyBorder="1" applyAlignment="1">
      <alignment horizontal="center"/>
    </xf>
    <xf numFmtId="0" fontId="23" fillId="16" borderId="14" xfId="0" applyFont="1" applyFill="1" applyBorder="1" applyAlignment="1">
      <alignment horizontal="center"/>
    </xf>
    <xf numFmtId="0" fontId="1" fillId="18" borderId="16" xfId="0" applyFont="1" applyFill="1" applyBorder="1" applyAlignment="1">
      <alignment horizontal="center" vertical="center"/>
    </xf>
    <xf numFmtId="0" fontId="1" fillId="18" borderId="17" xfId="0" applyFont="1" applyFill="1" applyBorder="1" applyAlignment="1">
      <alignment horizontal="center" vertical="center"/>
    </xf>
    <xf numFmtId="0" fontId="1" fillId="18" borderId="29" xfId="0" applyFont="1" applyFill="1" applyBorder="1" applyAlignment="1">
      <alignment horizontal="center" vertical="center"/>
    </xf>
    <xf numFmtId="0" fontId="1" fillId="18" borderId="21" xfId="0" applyFont="1" applyFill="1" applyBorder="1" applyAlignment="1">
      <alignment horizontal="center" vertical="center"/>
    </xf>
    <xf numFmtId="0" fontId="1" fillId="18" borderId="22" xfId="0" applyFont="1" applyFill="1" applyBorder="1" applyAlignment="1">
      <alignment horizontal="center" vertical="center"/>
    </xf>
    <xf numFmtId="0" fontId="1" fillId="18" borderId="46" xfId="0" applyFont="1" applyFill="1" applyBorder="1" applyAlignment="1">
      <alignment horizontal="center" vertical="center"/>
    </xf>
    <xf numFmtId="0" fontId="1" fillId="18" borderId="28" xfId="0" applyFont="1" applyFill="1" applyBorder="1" applyAlignment="1">
      <alignment horizontal="center" vertical="center" wrapText="1"/>
    </xf>
    <xf numFmtId="0" fontId="1" fillId="18" borderId="17" xfId="0" applyFont="1" applyFill="1" applyBorder="1" applyAlignment="1">
      <alignment horizontal="center" vertical="center" wrapText="1"/>
    </xf>
    <xf numFmtId="0" fontId="1" fillId="18" borderId="29" xfId="0" applyFont="1" applyFill="1" applyBorder="1" applyAlignment="1">
      <alignment horizontal="center" vertical="center" wrapText="1"/>
    </xf>
    <xf numFmtId="0" fontId="27" fillId="18" borderId="28" xfId="0" applyFont="1" applyFill="1" applyBorder="1" applyAlignment="1">
      <alignment horizontal="center" vertical="center" wrapText="1"/>
    </xf>
    <xf numFmtId="0" fontId="27" fillId="18" borderId="17" xfId="0" applyFont="1" applyFill="1" applyBorder="1" applyAlignment="1">
      <alignment horizontal="center" vertical="center" wrapText="1"/>
    </xf>
    <xf numFmtId="0" fontId="27" fillId="18" borderId="29" xfId="0" applyFont="1" applyFill="1" applyBorder="1" applyAlignment="1">
      <alignment horizontal="center" vertical="center" wrapText="1"/>
    </xf>
    <xf numFmtId="0" fontId="1" fillId="18" borderId="45" xfId="0" applyFont="1" applyFill="1" applyBorder="1" applyAlignment="1">
      <alignment horizontal="center" vertical="center" wrapText="1"/>
    </xf>
    <xf numFmtId="0" fontId="1" fillId="18" borderId="46"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22" xfId="0" applyFont="1" applyFill="1" applyBorder="1" applyAlignment="1">
      <alignment horizontal="center" vertical="center" wrapText="1"/>
    </xf>
    <xf numFmtId="0" fontId="1" fillId="18" borderId="23" xfId="0" applyFont="1" applyFill="1" applyBorder="1" applyAlignment="1">
      <alignment horizontal="center" vertical="center" wrapText="1"/>
    </xf>
    <xf numFmtId="0" fontId="44" fillId="18" borderId="45"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46" xfId="0" applyFont="1" applyFill="1" applyBorder="1" applyAlignment="1">
      <alignment horizontal="left" vertical="center" wrapText="1"/>
    </xf>
    <xf numFmtId="0" fontId="27" fillId="16" borderId="39" xfId="0" applyFont="1" applyFill="1" applyBorder="1" applyAlignment="1">
      <alignment horizontal="left" vertical="center" wrapText="1"/>
    </xf>
    <xf numFmtId="0" fontId="18" fillId="0" borderId="32" xfId="0" applyFont="1" applyFill="1" applyBorder="1" applyAlignment="1">
      <alignment horizontal="left"/>
    </xf>
    <xf numFmtId="0" fontId="18" fillId="0" borderId="33" xfId="0" applyFont="1" applyFill="1" applyBorder="1" applyAlignment="1">
      <alignment horizontal="left"/>
    </xf>
    <xf numFmtId="0" fontId="16" fillId="0" borderId="35" xfId="0" applyFont="1" applyFill="1" applyBorder="1" applyAlignment="1">
      <alignment horizontal="center"/>
    </xf>
    <xf numFmtId="0" fontId="16" fillId="0" borderId="33" xfId="0" applyFont="1" applyFill="1" applyBorder="1" applyAlignment="1">
      <alignment horizontal="center"/>
    </xf>
    <xf numFmtId="0" fontId="16" fillId="14" borderId="15" xfId="0" applyFont="1" applyFill="1" applyBorder="1" applyAlignment="1" applyProtection="1">
      <alignment horizontal="center"/>
      <protection locked="0"/>
    </xf>
    <xf numFmtId="0" fontId="16" fillId="0" borderId="30" xfId="0" applyNumberFormat="1" applyFont="1" applyFill="1" applyBorder="1" applyAlignment="1">
      <alignment horizontal="center"/>
    </xf>
    <xf numFmtId="0" fontId="16" fillId="0" borderId="35" xfId="0" applyNumberFormat="1" applyFont="1" applyFill="1" applyBorder="1" applyAlignment="1">
      <alignment horizontal="center"/>
    </xf>
    <xf numFmtId="2" fontId="16" fillId="0" borderId="30" xfId="0" applyNumberFormat="1" applyFont="1" applyFill="1" applyBorder="1" applyAlignment="1">
      <alignment horizontal="center"/>
    </xf>
    <xf numFmtId="2" fontId="16" fillId="0" borderId="34" xfId="0" applyNumberFormat="1" applyFont="1" applyFill="1" applyBorder="1" applyAlignment="1">
      <alignment horizontal="center"/>
    </xf>
    <xf numFmtId="2" fontId="16" fillId="0" borderId="31" xfId="0" applyNumberFormat="1" applyFont="1" applyFill="1" applyBorder="1" applyAlignment="1">
      <alignment horizontal="center"/>
    </xf>
    <xf numFmtId="16" fontId="16" fillId="0" borderId="36" xfId="0" applyNumberFormat="1" applyFont="1" applyFill="1" applyBorder="1" applyAlignment="1">
      <alignment horizontal="left"/>
    </xf>
    <xf numFmtId="16" fontId="16" fillId="0" borderId="1" xfId="0" applyNumberFormat="1" applyFont="1" applyFill="1" applyBorder="1" applyAlignment="1">
      <alignment horizontal="left"/>
    </xf>
    <xf numFmtId="0" fontId="16" fillId="0" borderId="6" xfId="0" applyFont="1" applyFill="1" applyBorder="1" applyAlignment="1">
      <alignment horizontal="center"/>
    </xf>
    <xf numFmtId="0" fontId="16" fillId="0" borderId="1" xfId="0" applyFont="1" applyFill="1" applyBorder="1" applyAlignment="1">
      <alignment horizontal="center"/>
    </xf>
    <xf numFmtId="0" fontId="16" fillId="14" borderId="1" xfId="0" applyFont="1" applyFill="1" applyBorder="1" applyAlignment="1" applyProtection="1">
      <alignment horizontal="center"/>
      <protection locked="0"/>
    </xf>
    <xf numFmtId="0" fontId="16" fillId="0" borderId="5" xfId="0" applyNumberFormat="1" applyFont="1" applyFill="1" applyBorder="1" applyAlignment="1">
      <alignment horizontal="center"/>
    </xf>
    <xf numFmtId="0" fontId="16" fillId="0" borderId="6" xfId="0" applyNumberFormat="1" applyFont="1" applyFill="1" applyBorder="1" applyAlignment="1">
      <alignment horizontal="center"/>
    </xf>
    <xf numFmtId="2" fontId="16" fillId="0" borderId="5" xfId="0" applyNumberFormat="1" applyFont="1" applyFill="1" applyBorder="1" applyAlignment="1">
      <alignment horizontal="center"/>
    </xf>
    <xf numFmtId="2" fontId="16" fillId="0" borderId="4" xfId="0" applyNumberFormat="1" applyFont="1" applyFill="1" applyBorder="1" applyAlignment="1">
      <alignment horizontal="center"/>
    </xf>
    <xf numFmtId="2" fontId="16" fillId="0" borderId="37" xfId="0" applyNumberFormat="1" applyFont="1" applyFill="1" applyBorder="1" applyAlignment="1">
      <alignment horizontal="center"/>
    </xf>
    <xf numFmtId="0" fontId="16" fillId="0" borderId="36" xfId="0" applyFont="1" applyFill="1" applyBorder="1" applyAlignment="1">
      <alignment horizontal="left"/>
    </xf>
    <xf numFmtId="0" fontId="16" fillId="0" borderId="1" xfId="0" applyFont="1" applyFill="1" applyBorder="1" applyAlignment="1">
      <alignment horizontal="left"/>
    </xf>
    <xf numFmtId="0" fontId="16" fillId="14" borderId="5" xfId="0" applyFont="1" applyFill="1" applyBorder="1" applyAlignment="1" applyProtection="1">
      <alignment horizontal="center"/>
      <protection locked="0"/>
    </xf>
    <xf numFmtId="0" fontId="16" fillId="14" borderId="6" xfId="0" applyFont="1" applyFill="1" applyBorder="1" applyAlignment="1" applyProtection="1">
      <alignment horizontal="center"/>
      <protection locked="0"/>
    </xf>
    <xf numFmtId="0" fontId="16" fillId="0" borderId="38" xfId="0" applyFont="1" applyFill="1" applyBorder="1" applyAlignment="1">
      <alignment horizontal="left"/>
    </xf>
    <xf numFmtId="0" fontId="16" fillId="0" borderId="39" xfId="0" applyFont="1" applyFill="1" applyBorder="1" applyAlignment="1">
      <alignment horizontal="left"/>
    </xf>
    <xf numFmtId="0" fontId="16" fillId="0" borderId="42" xfId="0" applyFont="1" applyFill="1" applyBorder="1" applyAlignment="1">
      <alignment horizontal="center"/>
    </xf>
    <xf numFmtId="0" fontId="16" fillId="0" borderId="39" xfId="0" applyFont="1" applyFill="1" applyBorder="1" applyAlignment="1">
      <alignment horizontal="center"/>
    </xf>
    <xf numFmtId="0" fontId="16" fillId="14" borderId="40" xfId="0" applyFont="1" applyFill="1" applyBorder="1" applyAlignment="1" applyProtection="1">
      <alignment horizontal="center"/>
      <protection locked="0"/>
    </xf>
    <xf numFmtId="0" fontId="16" fillId="14" borderId="42" xfId="0" applyFont="1" applyFill="1" applyBorder="1" applyAlignment="1" applyProtection="1">
      <alignment horizontal="center"/>
      <protection locked="0"/>
    </xf>
    <xf numFmtId="0" fontId="16" fillId="0" borderId="40" xfId="0" applyNumberFormat="1" applyFont="1" applyFill="1" applyBorder="1" applyAlignment="1">
      <alignment horizontal="center"/>
    </xf>
    <xf numFmtId="0" fontId="16" fillId="0" borderId="42" xfId="0" applyNumberFormat="1" applyFont="1" applyFill="1" applyBorder="1" applyAlignment="1">
      <alignment horizontal="center"/>
    </xf>
    <xf numFmtId="2" fontId="16" fillId="0" borderId="40" xfId="0" applyNumberFormat="1" applyFont="1" applyFill="1" applyBorder="1" applyAlignment="1">
      <alignment horizontal="center"/>
    </xf>
    <xf numFmtId="2" fontId="16" fillId="0" borderId="41" xfId="0" applyNumberFormat="1" applyFont="1" applyFill="1" applyBorder="1" applyAlignment="1">
      <alignment horizontal="center"/>
    </xf>
    <xf numFmtId="2" fontId="16" fillId="0" borderId="43" xfId="0" applyNumberFormat="1" applyFont="1" applyFill="1" applyBorder="1" applyAlignment="1">
      <alignment horizontal="center"/>
    </xf>
    <xf numFmtId="16" fontId="31" fillId="19" borderId="62" xfId="0" applyNumberFormat="1" applyFont="1" applyFill="1" applyBorder="1" applyAlignment="1">
      <alignment horizontal="left"/>
    </xf>
    <xf numFmtId="16" fontId="31" fillId="19" borderId="15" xfId="0" applyNumberFormat="1" applyFont="1" applyFill="1" applyBorder="1" applyAlignment="1">
      <alignment horizontal="left"/>
    </xf>
    <xf numFmtId="0" fontId="31" fillId="19" borderId="10" xfId="0" applyFont="1" applyFill="1" applyBorder="1" applyAlignment="1">
      <alignment horizontal="center"/>
    </xf>
    <xf numFmtId="0" fontId="31" fillId="19" borderId="15" xfId="0" applyFont="1" applyFill="1" applyBorder="1" applyAlignment="1">
      <alignment horizontal="center"/>
    </xf>
    <xf numFmtId="0" fontId="16" fillId="19" borderId="15" xfId="0" applyFont="1" applyFill="1" applyBorder="1" applyAlignment="1" applyProtection="1">
      <alignment horizontal="center"/>
      <protection locked="0"/>
    </xf>
    <xf numFmtId="0" fontId="16" fillId="19" borderId="11" xfId="0" applyNumberFormat="1" applyFont="1" applyFill="1" applyBorder="1" applyAlignment="1">
      <alignment horizontal="center"/>
    </xf>
    <xf numFmtId="0" fontId="16" fillId="19" borderId="10" xfId="0" applyNumberFormat="1" applyFont="1" applyFill="1" applyBorder="1" applyAlignment="1">
      <alignment horizontal="center"/>
    </xf>
    <xf numFmtId="2" fontId="16" fillId="19" borderId="11" xfId="0" applyNumberFormat="1" applyFont="1" applyFill="1" applyBorder="1" applyAlignment="1">
      <alignment horizontal="center"/>
    </xf>
    <xf numFmtId="2" fontId="16" fillId="19" borderId="7" xfId="0" applyNumberFormat="1" applyFont="1" applyFill="1" applyBorder="1" applyAlignment="1">
      <alignment horizontal="center"/>
    </xf>
    <xf numFmtId="2" fontId="16" fillId="19" borderId="59" xfId="0" applyNumberFormat="1" applyFont="1" applyFill="1" applyBorder="1" applyAlignment="1">
      <alignment horizontal="center"/>
    </xf>
    <xf numFmtId="16" fontId="16" fillId="19" borderId="36" xfId="0" applyNumberFormat="1" applyFont="1" applyFill="1" applyBorder="1" applyAlignment="1">
      <alignment horizontal="left"/>
    </xf>
    <xf numFmtId="16" fontId="16" fillId="19" borderId="1" xfId="0" applyNumberFormat="1" applyFont="1" applyFill="1" applyBorder="1" applyAlignment="1">
      <alignment horizontal="left"/>
    </xf>
    <xf numFmtId="0" fontId="31" fillId="19" borderId="6" xfId="0" applyFont="1" applyFill="1" applyBorder="1" applyAlignment="1">
      <alignment horizontal="center"/>
    </xf>
    <xf numFmtId="0" fontId="31" fillId="19" borderId="1" xfId="0" applyFont="1" applyFill="1" applyBorder="1" applyAlignment="1">
      <alignment horizontal="center"/>
    </xf>
    <xf numFmtId="0" fontId="16" fillId="19" borderId="1" xfId="0" applyFont="1" applyFill="1" applyBorder="1" applyAlignment="1" applyProtection="1">
      <alignment horizontal="center"/>
      <protection locked="0"/>
    </xf>
    <xf numFmtId="0" fontId="16" fillId="19" borderId="5" xfId="0" applyNumberFormat="1" applyFont="1" applyFill="1" applyBorder="1" applyAlignment="1">
      <alignment horizontal="center"/>
    </xf>
    <xf numFmtId="0" fontId="16" fillId="19" borderId="6" xfId="0" applyNumberFormat="1" applyFont="1" applyFill="1" applyBorder="1" applyAlignment="1">
      <alignment horizontal="center"/>
    </xf>
    <xf numFmtId="2" fontId="16" fillId="19" borderId="5" xfId="0" applyNumberFormat="1" applyFont="1" applyFill="1" applyBorder="1" applyAlignment="1">
      <alignment horizontal="center"/>
    </xf>
    <xf numFmtId="2" fontId="16" fillId="19" borderId="4" xfId="0" applyNumberFormat="1" applyFont="1" applyFill="1" applyBorder="1" applyAlignment="1">
      <alignment horizontal="center"/>
    </xf>
    <xf numFmtId="2" fontId="16" fillId="19" borderId="37" xfId="0" applyNumberFormat="1" applyFont="1" applyFill="1" applyBorder="1" applyAlignment="1">
      <alignment horizontal="center"/>
    </xf>
    <xf numFmtId="16" fontId="16" fillId="19" borderId="38" xfId="0" applyNumberFormat="1" applyFont="1" applyFill="1" applyBorder="1" applyAlignment="1">
      <alignment horizontal="left"/>
    </xf>
    <xf numFmtId="16" fontId="16" fillId="19" borderId="39" xfId="0" applyNumberFormat="1" applyFont="1" applyFill="1" applyBorder="1" applyAlignment="1">
      <alignment horizontal="left"/>
    </xf>
    <xf numFmtId="0" fontId="31" fillId="19" borderId="42" xfId="0" applyFont="1" applyFill="1" applyBorder="1" applyAlignment="1">
      <alignment horizontal="center"/>
    </xf>
    <xf numFmtId="0" fontId="31" fillId="19" borderId="39" xfId="0" applyFont="1" applyFill="1" applyBorder="1" applyAlignment="1">
      <alignment horizontal="center"/>
    </xf>
    <xf numFmtId="0" fontId="16" fillId="19" borderId="39" xfId="0" applyFont="1" applyFill="1" applyBorder="1" applyAlignment="1" applyProtection="1">
      <alignment horizontal="center"/>
      <protection locked="0"/>
    </xf>
    <xf numFmtId="0" fontId="16" fillId="19" borderId="40" xfId="0" applyNumberFormat="1" applyFont="1" applyFill="1" applyBorder="1" applyAlignment="1">
      <alignment horizontal="center"/>
    </xf>
    <xf numFmtId="0" fontId="16" fillId="19" borderId="42" xfId="0" applyNumberFormat="1" applyFont="1" applyFill="1" applyBorder="1" applyAlignment="1">
      <alignment horizontal="center"/>
    </xf>
    <xf numFmtId="2" fontId="16" fillId="19" borderId="40" xfId="0" applyNumberFormat="1" applyFont="1" applyFill="1" applyBorder="1" applyAlignment="1">
      <alignment horizontal="center"/>
    </xf>
    <xf numFmtId="2" fontId="16" fillId="19" borderId="41" xfId="0" applyNumberFormat="1" applyFont="1" applyFill="1" applyBorder="1" applyAlignment="1">
      <alignment horizontal="center"/>
    </xf>
    <xf numFmtId="2" fontId="16" fillId="19" borderId="43" xfId="0" applyNumberFormat="1" applyFont="1" applyFill="1" applyBorder="1" applyAlignment="1">
      <alignment horizontal="center"/>
    </xf>
    <xf numFmtId="16" fontId="18" fillId="14" borderId="32" xfId="0" applyNumberFormat="1" applyFont="1" applyFill="1" applyBorder="1" applyAlignment="1">
      <alignment horizontal="left"/>
    </xf>
    <xf numFmtId="16" fontId="18" fillId="14" borderId="33" xfId="0" applyNumberFormat="1" applyFont="1" applyFill="1" applyBorder="1" applyAlignment="1">
      <alignment horizontal="left"/>
    </xf>
    <xf numFmtId="0" fontId="16" fillId="14" borderId="35" xfId="0" applyFont="1" applyFill="1" applyBorder="1" applyAlignment="1">
      <alignment horizontal="center"/>
    </xf>
    <xf numFmtId="0" fontId="16" fillId="14" borderId="33" xfId="0" applyFont="1" applyFill="1" applyBorder="1" applyAlignment="1">
      <alignment horizontal="center"/>
    </xf>
    <xf numFmtId="0" fontId="16" fillId="14" borderId="30" xfId="0" applyNumberFormat="1" applyFont="1" applyFill="1" applyBorder="1" applyAlignment="1">
      <alignment horizontal="center"/>
    </xf>
    <xf numFmtId="0" fontId="16" fillId="14" borderId="35" xfId="0" applyNumberFormat="1" applyFont="1" applyFill="1" applyBorder="1" applyAlignment="1">
      <alignment horizontal="center"/>
    </xf>
    <xf numFmtId="2" fontId="16" fillId="0" borderId="11" xfId="0" applyNumberFormat="1" applyFont="1" applyFill="1" applyBorder="1" applyAlignment="1">
      <alignment horizontal="center"/>
    </xf>
    <xf numFmtId="2" fontId="16" fillId="0" borderId="7" xfId="0" applyNumberFormat="1" applyFont="1" applyFill="1" applyBorder="1" applyAlignment="1">
      <alignment horizontal="center"/>
    </xf>
    <xf numFmtId="2" fontId="16" fillId="0" borderId="59" xfId="0" applyNumberFormat="1" applyFont="1" applyFill="1" applyBorder="1" applyAlignment="1">
      <alignment horizontal="center"/>
    </xf>
    <xf numFmtId="16" fontId="16" fillId="14" borderId="36" xfId="0" applyNumberFormat="1" applyFont="1" applyFill="1" applyBorder="1" applyAlignment="1">
      <alignment horizontal="left"/>
    </xf>
    <xf numFmtId="16" fontId="16" fillId="14" borderId="1" xfId="0" applyNumberFormat="1" applyFont="1" applyFill="1" applyBorder="1" applyAlignment="1">
      <alignment horizontal="left"/>
    </xf>
    <xf numFmtId="0" fontId="16" fillId="14" borderId="6" xfId="0" applyFont="1" applyFill="1" applyBorder="1" applyAlignment="1">
      <alignment horizontal="center"/>
    </xf>
    <xf numFmtId="0" fontId="16" fillId="14" borderId="1" xfId="0" applyFont="1" applyFill="1" applyBorder="1" applyAlignment="1">
      <alignment horizontal="center"/>
    </xf>
    <xf numFmtId="0" fontId="16" fillId="14" borderId="5" xfId="0" applyNumberFormat="1" applyFont="1" applyFill="1" applyBorder="1" applyAlignment="1">
      <alignment horizontal="center"/>
    </xf>
    <xf numFmtId="0" fontId="16" fillId="14" borderId="6" xfId="0" applyNumberFormat="1" applyFont="1" applyFill="1" applyBorder="1" applyAlignment="1">
      <alignment horizontal="center"/>
    </xf>
    <xf numFmtId="16" fontId="16" fillId="14" borderId="54" xfId="0" applyNumberFormat="1" applyFont="1" applyFill="1" applyBorder="1" applyAlignment="1">
      <alignment horizontal="left"/>
    </xf>
    <xf numFmtId="16" fontId="16" fillId="14" borderId="4" xfId="0" applyNumberFormat="1" applyFont="1" applyFill="1" applyBorder="1" applyAlignment="1">
      <alignment horizontal="left"/>
    </xf>
    <xf numFmtId="16" fontId="16" fillId="14" borderId="6" xfId="0" applyNumberFormat="1" applyFont="1" applyFill="1" applyBorder="1" applyAlignment="1">
      <alignment horizontal="left"/>
    </xf>
    <xf numFmtId="0" fontId="16" fillId="14" borderId="60" xfId="0" applyFont="1" applyFill="1" applyBorder="1" applyAlignment="1">
      <alignment horizontal="left"/>
    </xf>
    <xf numFmtId="0" fontId="16" fillId="14" borderId="41" xfId="0" applyFont="1" applyFill="1" applyBorder="1" applyAlignment="1">
      <alignment horizontal="left"/>
    </xf>
    <xf numFmtId="0" fontId="16" fillId="14" borderId="42" xfId="0" applyFont="1" applyFill="1" applyBorder="1" applyAlignment="1">
      <alignment horizontal="left"/>
    </xf>
    <xf numFmtId="0" fontId="16" fillId="14" borderId="42" xfId="0" applyFont="1" applyFill="1" applyBorder="1" applyAlignment="1">
      <alignment horizontal="center"/>
    </xf>
    <xf numFmtId="0" fontId="16" fillId="14" borderId="39" xfId="0" applyFont="1" applyFill="1" applyBorder="1" applyAlignment="1">
      <alignment horizontal="center"/>
    </xf>
    <xf numFmtId="0" fontId="16" fillId="14" borderId="39" xfId="0" applyFont="1" applyFill="1" applyBorder="1" applyAlignment="1" applyProtection="1">
      <alignment horizontal="center"/>
      <protection locked="0"/>
    </xf>
    <xf numFmtId="0" fontId="16" fillId="14" borderId="40" xfId="0" applyNumberFormat="1" applyFont="1" applyFill="1" applyBorder="1" applyAlignment="1">
      <alignment horizontal="center"/>
    </xf>
    <xf numFmtId="0" fontId="16" fillId="14" borderId="42" xfId="0" applyNumberFormat="1" applyFont="1" applyFill="1" applyBorder="1" applyAlignment="1">
      <alignment horizontal="center"/>
    </xf>
    <xf numFmtId="0" fontId="31" fillId="19" borderId="62" xfId="0" applyFont="1" applyFill="1" applyBorder="1" applyAlignment="1">
      <alignment horizontal="left"/>
    </xf>
    <xf numFmtId="0" fontId="31" fillId="19" borderId="15" xfId="0" applyFont="1" applyFill="1" applyBorder="1" applyAlignment="1">
      <alignment horizontal="left"/>
    </xf>
    <xf numFmtId="0" fontId="0" fillId="19" borderId="15" xfId="0" applyFill="1" applyBorder="1" applyAlignment="1" applyProtection="1">
      <alignment horizontal="center"/>
      <protection locked="0"/>
    </xf>
    <xf numFmtId="0" fontId="16" fillId="19" borderId="36" xfId="0" applyFont="1" applyFill="1" applyBorder="1" applyAlignment="1">
      <alignment horizontal="left"/>
    </xf>
    <xf numFmtId="0" fontId="16" fillId="19" borderId="1" xfId="0" applyFont="1" applyFill="1" applyBorder="1" applyAlignment="1">
      <alignment horizontal="left"/>
    </xf>
    <xf numFmtId="0" fontId="16" fillId="19" borderId="38" xfId="0" applyFont="1" applyFill="1" applyBorder="1" applyAlignment="1">
      <alignment horizontal="left"/>
    </xf>
    <xf numFmtId="0" fontId="16" fillId="19" borderId="39" xfId="0" applyFont="1" applyFill="1" applyBorder="1" applyAlignment="1">
      <alignment horizontal="left"/>
    </xf>
    <xf numFmtId="0" fontId="16" fillId="0" borderId="62" xfId="0" applyFont="1" applyFill="1" applyBorder="1" applyAlignment="1">
      <alignment horizontal="left"/>
    </xf>
    <xf numFmtId="0" fontId="16" fillId="0" borderId="15" xfId="0" applyFont="1" applyFill="1" applyBorder="1" applyAlignment="1">
      <alignment horizontal="left"/>
    </xf>
    <xf numFmtId="0" fontId="16" fillId="0" borderId="10" xfId="0" applyFont="1" applyFill="1" applyBorder="1" applyAlignment="1">
      <alignment horizontal="center"/>
    </xf>
    <xf numFmtId="0" fontId="16" fillId="0" borderId="15" xfId="0" applyFont="1" applyFill="1" applyBorder="1" applyAlignment="1">
      <alignment horizontal="center"/>
    </xf>
    <xf numFmtId="0" fontId="16" fillId="0" borderId="11" xfId="0" applyNumberFormat="1" applyFont="1" applyFill="1" applyBorder="1" applyAlignment="1">
      <alignment horizontal="center"/>
    </xf>
    <xf numFmtId="0" fontId="16" fillId="0" borderId="10" xfId="0" applyNumberFormat="1" applyFont="1" applyFill="1" applyBorder="1" applyAlignment="1">
      <alignment horizontal="center"/>
    </xf>
    <xf numFmtId="0" fontId="18" fillId="0" borderId="64" xfId="0" applyFont="1" applyFill="1" applyBorder="1" applyAlignment="1">
      <alignment horizontal="left"/>
    </xf>
    <xf numFmtId="0" fontId="18" fillId="0" borderId="34" xfId="0" applyFont="1" applyFill="1" applyBorder="1" applyAlignment="1">
      <alignment horizontal="left"/>
    </xf>
    <xf numFmtId="0" fontId="18" fillId="0" borderId="31" xfId="0" applyFont="1" applyFill="1" applyBorder="1" applyAlignment="1">
      <alignment horizontal="left"/>
    </xf>
    <xf numFmtId="0" fontId="18" fillId="0" borderId="0"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4" xfId="0" applyBorder="1" applyAlignment="1">
      <alignment horizontal="center"/>
    </xf>
    <xf numFmtId="0" fontId="18" fillId="0" borderId="54" xfId="0" applyFont="1" applyFill="1" applyBorder="1" applyAlignment="1">
      <alignment horizontal="left"/>
    </xf>
    <xf numFmtId="0" fontId="18" fillId="0" borderId="4" xfId="0" applyFont="1" applyFill="1" applyBorder="1" applyAlignment="1">
      <alignment horizontal="left"/>
    </xf>
    <xf numFmtId="0" fontId="18" fillId="0" borderId="37" xfId="0" applyFont="1" applyFill="1" applyBorder="1" applyAlignment="1">
      <alignment horizontal="left"/>
    </xf>
    <xf numFmtId="2" fontId="18" fillId="0" borderId="64" xfId="0" applyNumberFormat="1" applyFont="1" applyFill="1" applyBorder="1" applyAlignment="1">
      <alignment horizontal="center"/>
    </xf>
    <xf numFmtId="2" fontId="18" fillId="0" borderId="34" xfId="0" applyNumberFormat="1" applyFont="1" applyFill="1" applyBorder="1" applyAlignment="1">
      <alignment horizontal="center"/>
    </xf>
    <xf numFmtId="2" fontId="18" fillId="0" borderId="31" xfId="0" applyNumberFormat="1" applyFont="1" applyFill="1" applyBorder="1" applyAlignment="1">
      <alignment horizontal="center"/>
    </xf>
    <xf numFmtId="0" fontId="18" fillId="0" borderId="60" xfId="0" applyFont="1" applyFill="1" applyBorder="1" applyAlignment="1">
      <alignment horizontal="left"/>
    </xf>
    <xf numFmtId="0" fontId="18" fillId="0" borderId="41" xfId="0" applyFont="1" applyFill="1" applyBorder="1" applyAlignment="1">
      <alignment horizontal="left"/>
    </xf>
    <xf numFmtId="0" fontId="18" fillId="0" borderId="43" xfId="0" applyFont="1" applyFill="1" applyBorder="1" applyAlignment="1">
      <alignment horizontal="left"/>
    </xf>
    <xf numFmtId="2" fontId="29" fillId="0" borderId="60" xfId="0" applyNumberFormat="1" applyFont="1" applyFill="1" applyBorder="1" applyAlignment="1">
      <alignment horizontal="center"/>
    </xf>
    <xf numFmtId="2" fontId="29" fillId="0" borderId="41" xfId="0" applyNumberFormat="1" applyFont="1" applyFill="1" applyBorder="1" applyAlignment="1">
      <alignment horizontal="center"/>
    </xf>
    <xf numFmtId="2" fontId="29" fillId="0" borderId="43" xfId="0" applyNumberFormat="1" applyFont="1" applyFill="1" applyBorder="1" applyAlignment="1">
      <alignment horizontal="center"/>
    </xf>
    <xf numFmtId="0" fontId="3" fillId="16" borderId="16" xfId="0" applyFont="1" applyFill="1" applyBorder="1" applyAlignment="1" applyProtection="1">
      <alignment horizontal="center" vertical="center" wrapText="1"/>
      <protection hidden="1"/>
    </xf>
    <xf numFmtId="0" fontId="3" fillId="16" borderId="17" xfId="0" applyFont="1" applyFill="1" applyBorder="1" applyAlignment="1" applyProtection="1">
      <alignment horizontal="center" vertical="center" wrapText="1"/>
      <protection hidden="1"/>
    </xf>
    <xf numFmtId="0" fontId="3" fillId="16" borderId="18" xfId="0" applyFont="1" applyFill="1" applyBorder="1" applyAlignment="1" applyProtection="1">
      <alignment horizontal="center" vertical="center" wrapText="1"/>
      <protection hidden="1"/>
    </xf>
    <xf numFmtId="0" fontId="1" fillId="18" borderId="49" xfId="0" applyFont="1" applyFill="1" applyBorder="1" applyAlignment="1" applyProtection="1">
      <alignment horizontal="center" vertical="center"/>
      <protection hidden="1"/>
    </xf>
    <xf numFmtId="0" fontId="1" fillId="18" borderId="25" xfId="0" applyFont="1" applyFill="1" applyBorder="1" applyAlignment="1" applyProtection="1">
      <alignment horizontal="center" vertical="center"/>
      <protection hidden="1"/>
    </xf>
    <xf numFmtId="0" fontId="1" fillId="18" borderId="52" xfId="0" applyFont="1" applyFill="1" applyBorder="1" applyAlignment="1" applyProtection="1">
      <alignment horizontal="center" vertical="center"/>
      <protection hidden="1"/>
    </xf>
    <xf numFmtId="0" fontId="1" fillId="18" borderId="53" xfId="0" applyFont="1" applyFill="1" applyBorder="1" applyAlignment="1" applyProtection="1">
      <alignment horizontal="center" vertical="center"/>
      <protection hidden="1"/>
    </xf>
    <xf numFmtId="0" fontId="1" fillId="18" borderId="53" xfId="0" applyFont="1" applyFill="1" applyBorder="1" applyAlignment="1" applyProtection="1">
      <alignment horizontal="center" vertical="center" wrapText="1"/>
      <protection hidden="1"/>
    </xf>
    <xf numFmtId="0" fontId="1" fillId="18" borderId="52" xfId="0" applyFont="1" applyFill="1" applyBorder="1" applyAlignment="1" applyProtection="1">
      <alignment horizontal="center" vertical="center" wrapText="1"/>
      <protection hidden="1"/>
    </xf>
    <xf numFmtId="0" fontId="1" fillId="18" borderId="14" xfId="0" applyFont="1" applyFill="1" applyBorder="1" applyAlignment="1" applyProtection="1">
      <alignment horizontal="center" vertical="center" wrapText="1"/>
      <protection hidden="1"/>
    </xf>
    <xf numFmtId="0" fontId="0" fillId="0" borderId="0" xfId="0" applyFont="1" applyBorder="1" applyAlignment="1">
      <alignment horizontal="left" vertical="center" wrapText="1"/>
    </xf>
    <xf numFmtId="0" fontId="32" fillId="0" borderId="0" xfId="0" applyFont="1" applyBorder="1" applyAlignment="1">
      <alignment horizontal="left" vertical="center" wrapText="1"/>
    </xf>
    <xf numFmtId="0" fontId="27" fillId="20" borderId="24" xfId="0" applyFont="1" applyFill="1" applyBorder="1" applyAlignment="1">
      <alignment horizontal="center" vertical="top"/>
    </xf>
    <xf numFmtId="0" fontId="27" fillId="20" borderId="25" xfId="0" applyFont="1" applyFill="1" applyBorder="1" applyAlignment="1">
      <alignment horizontal="center" vertical="top"/>
    </xf>
    <xf numFmtId="0" fontId="27" fillId="20" borderId="14" xfId="0" applyFont="1" applyFill="1" applyBorder="1" applyAlignment="1">
      <alignment horizontal="center" vertical="top"/>
    </xf>
    <xf numFmtId="0" fontId="23" fillId="21" borderId="24" xfId="0" applyFont="1" applyFill="1" applyBorder="1" applyAlignment="1" applyProtection="1">
      <alignment horizontal="center" vertical="center"/>
      <protection hidden="1"/>
    </xf>
    <xf numFmtId="0" fontId="23" fillId="21" borderId="25" xfId="0" applyFont="1" applyFill="1" applyBorder="1" applyAlignment="1" applyProtection="1">
      <alignment horizontal="center" vertical="center"/>
      <protection hidden="1"/>
    </xf>
    <xf numFmtId="0" fontId="23" fillId="21" borderId="14" xfId="0" applyFont="1" applyFill="1" applyBorder="1" applyAlignment="1" applyProtection="1">
      <alignment horizontal="center" vertical="center"/>
      <protection hidden="1"/>
    </xf>
    <xf numFmtId="0" fontId="16" fillId="0" borderId="54" xfId="0" applyFont="1" applyFill="1" applyBorder="1" applyAlignment="1" applyProtection="1">
      <alignment horizontal="left"/>
      <protection locked="0" hidden="1"/>
    </xf>
    <xf numFmtId="0" fontId="16" fillId="0" borderId="4" xfId="0" applyFont="1" applyFill="1" applyBorder="1" applyAlignment="1" applyProtection="1">
      <alignment horizontal="left"/>
      <protection locked="0" hidden="1"/>
    </xf>
    <xf numFmtId="0" fontId="16" fillId="0" borderId="6" xfId="0" applyFont="1" applyFill="1" applyBorder="1" applyAlignment="1" applyProtection="1">
      <alignment horizontal="left"/>
      <protection locked="0" hidden="1"/>
    </xf>
    <xf numFmtId="14" fontId="16" fillId="0" borderId="5" xfId="0" applyNumberFormat="1" applyFont="1" applyFill="1" applyBorder="1" applyAlignment="1" applyProtection="1">
      <alignment horizontal="left"/>
      <protection locked="0" hidden="1"/>
    </xf>
    <xf numFmtId="14" fontId="16" fillId="0" borderId="6" xfId="0" applyNumberFormat="1" applyFont="1" applyFill="1" applyBorder="1" applyAlignment="1" applyProtection="1">
      <alignment horizontal="left"/>
      <protection locked="0" hidden="1"/>
    </xf>
    <xf numFmtId="0" fontId="16" fillId="0" borderId="5" xfId="0" applyFont="1" applyFill="1" applyBorder="1" applyAlignment="1" applyProtection="1">
      <alignment horizontal="left"/>
      <protection locked="0" hidden="1"/>
    </xf>
    <xf numFmtId="0" fontId="16" fillId="0" borderId="37" xfId="0" applyFont="1" applyFill="1" applyBorder="1" applyAlignment="1" applyProtection="1">
      <alignment horizontal="left"/>
      <protection locked="0" hidden="1"/>
    </xf>
    <xf numFmtId="0" fontId="16" fillId="0" borderId="64" xfId="0" applyFont="1" applyFill="1" applyBorder="1" applyAlignment="1" applyProtection="1">
      <alignment horizontal="left"/>
      <protection locked="0" hidden="1"/>
    </xf>
    <xf numFmtId="0" fontId="16" fillId="0" borderId="34" xfId="0" applyFont="1" applyFill="1" applyBorder="1" applyAlignment="1" applyProtection="1">
      <alignment horizontal="left"/>
      <protection locked="0" hidden="1"/>
    </xf>
    <xf numFmtId="0" fontId="16" fillId="0" borderId="35" xfId="0" applyFont="1" applyFill="1" applyBorder="1" applyAlignment="1" applyProtection="1">
      <alignment horizontal="left"/>
      <protection locked="0" hidden="1"/>
    </xf>
    <xf numFmtId="14" fontId="16" fillId="0" borderId="30" xfId="0" applyNumberFormat="1" applyFont="1" applyFill="1" applyBorder="1" applyAlignment="1" applyProtection="1">
      <alignment horizontal="left"/>
      <protection locked="0" hidden="1"/>
    </xf>
    <xf numFmtId="14" fontId="16" fillId="0" borderId="35" xfId="0" applyNumberFormat="1" applyFont="1" applyFill="1" applyBorder="1" applyAlignment="1" applyProtection="1">
      <alignment horizontal="left"/>
      <protection locked="0" hidden="1"/>
    </xf>
    <xf numFmtId="0" fontId="16" fillId="0" borderId="30" xfId="0" applyFont="1" applyFill="1" applyBorder="1" applyAlignment="1" applyProtection="1">
      <alignment horizontal="left"/>
      <protection locked="0" hidden="1"/>
    </xf>
    <xf numFmtId="0" fontId="16" fillId="0" borderId="31" xfId="0" applyFont="1" applyFill="1" applyBorder="1" applyAlignment="1" applyProtection="1">
      <alignment horizontal="left"/>
      <protection locked="0" hidden="1"/>
    </xf>
    <xf numFmtId="0" fontId="16" fillId="0" borderId="36" xfId="0" applyFont="1" applyFill="1" applyBorder="1" applyAlignment="1" applyProtection="1">
      <alignment horizontal="left"/>
      <protection locked="0" hidden="1"/>
    </xf>
    <xf numFmtId="0" fontId="16" fillId="0" borderId="1" xfId="0" applyFont="1" applyFill="1" applyBorder="1" applyAlignment="1" applyProtection="1">
      <alignment horizontal="left"/>
      <protection locked="0" hidden="1"/>
    </xf>
    <xf numFmtId="14" fontId="16" fillId="0" borderId="1" xfId="0" applyNumberFormat="1" applyFont="1" applyFill="1" applyBorder="1" applyAlignment="1" applyProtection="1">
      <alignment horizontal="left"/>
      <protection locked="0" hidden="1"/>
    </xf>
    <xf numFmtId="0" fontId="16" fillId="0" borderId="57" xfId="0" applyFont="1" applyFill="1" applyBorder="1" applyAlignment="1" applyProtection="1">
      <alignment horizontal="left"/>
      <protection locked="0" hidden="1"/>
    </xf>
    <xf numFmtId="9" fontId="1" fillId="18" borderId="62" xfId="0" applyNumberFormat="1" applyFont="1" applyFill="1" applyBorder="1" applyAlignment="1" applyProtection="1">
      <alignment horizontal="center"/>
      <protection hidden="1"/>
    </xf>
    <xf numFmtId="9" fontId="1" fillId="18" borderId="15" xfId="0" applyNumberFormat="1" applyFont="1" applyFill="1" applyBorder="1" applyAlignment="1" applyProtection="1">
      <alignment horizontal="center"/>
      <protection hidden="1"/>
    </xf>
    <xf numFmtId="9" fontId="1" fillId="18" borderId="61" xfId="0" applyNumberFormat="1" applyFont="1" applyFill="1" applyBorder="1" applyAlignment="1" applyProtection="1">
      <alignment horizontal="center"/>
      <protection hidden="1"/>
    </xf>
    <xf numFmtId="0" fontId="2" fillId="18" borderId="10" xfId="0" applyFont="1" applyFill="1" applyBorder="1" applyAlignment="1" applyProtection="1">
      <alignment horizontal="center"/>
      <protection hidden="1"/>
    </xf>
    <xf numFmtId="0" fontId="2" fillId="18" borderId="61" xfId="0" applyFont="1" applyFill="1" applyBorder="1" applyAlignment="1" applyProtection="1">
      <alignment horizontal="center"/>
      <protection hidden="1"/>
    </xf>
    <xf numFmtId="0" fontId="1" fillId="18" borderId="36" xfId="0" applyFont="1" applyFill="1" applyBorder="1" applyAlignment="1">
      <alignment horizontal="center"/>
    </xf>
    <xf numFmtId="0" fontId="1" fillId="18" borderId="1" xfId="0" applyFont="1" applyFill="1" applyBorder="1" applyAlignment="1">
      <alignment horizontal="center"/>
    </xf>
    <xf numFmtId="0" fontId="1" fillId="18" borderId="57" xfId="0" applyFont="1" applyFill="1" applyBorder="1" applyAlignment="1">
      <alignment horizontal="center"/>
    </xf>
    <xf numFmtId="2" fontId="2" fillId="18" borderId="6" xfId="0" applyNumberFormat="1" applyFont="1" applyFill="1" applyBorder="1" applyAlignment="1">
      <alignment horizontal="center"/>
    </xf>
    <xf numFmtId="2" fontId="2" fillId="18" borderId="57" xfId="0" applyNumberFormat="1" applyFont="1" applyFill="1" applyBorder="1" applyAlignment="1">
      <alignment horizont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47" xfId="0" applyFont="1" applyFill="1" applyBorder="1" applyAlignment="1">
      <alignment horizontal="center" vertical="center"/>
    </xf>
    <xf numFmtId="2" fontId="2" fillId="21" borderId="42" xfId="0" applyNumberFormat="1" applyFont="1" applyFill="1" applyBorder="1" applyAlignment="1">
      <alignment horizontal="center"/>
    </xf>
    <xf numFmtId="2" fontId="2" fillId="21" borderId="47" xfId="0" applyNumberFormat="1" applyFont="1" applyFill="1" applyBorder="1" applyAlignment="1">
      <alignment horizontal="center"/>
    </xf>
    <xf numFmtId="0" fontId="16" fillId="0" borderId="38" xfId="0" applyFont="1" applyFill="1" applyBorder="1" applyAlignment="1" applyProtection="1">
      <alignment horizontal="left"/>
      <protection locked="0" hidden="1"/>
    </xf>
    <xf numFmtId="0" fontId="16" fillId="0" borderId="39" xfId="0" applyFont="1" applyFill="1" applyBorder="1" applyAlignment="1" applyProtection="1">
      <alignment horizontal="left"/>
      <protection locked="0" hidden="1"/>
    </xf>
    <xf numFmtId="14" fontId="16" fillId="0" borderId="39" xfId="0" applyNumberFormat="1" applyFont="1" applyFill="1" applyBorder="1" applyAlignment="1" applyProtection="1">
      <alignment horizontal="left"/>
      <protection locked="0" hidden="1"/>
    </xf>
    <xf numFmtId="0" fontId="16" fillId="0" borderId="40" xfId="0" applyFont="1" applyFill="1" applyBorder="1" applyAlignment="1" applyProtection="1">
      <alignment horizontal="left"/>
      <protection locked="0" hidden="1"/>
    </xf>
    <xf numFmtId="0" fontId="16" fillId="0" borderId="41" xfId="0" applyFont="1" applyFill="1" applyBorder="1" applyAlignment="1" applyProtection="1">
      <alignment horizontal="left"/>
      <protection locked="0" hidden="1"/>
    </xf>
    <xf numFmtId="0" fontId="16" fillId="0" borderId="42" xfId="0" applyFont="1" applyFill="1" applyBorder="1" applyAlignment="1" applyProtection="1">
      <alignment horizontal="left"/>
      <protection locked="0" hidden="1"/>
    </xf>
    <xf numFmtId="0" fontId="16" fillId="0" borderId="47" xfId="0" applyFont="1" applyFill="1" applyBorder="1" applyAlignment="1" applyProtection="1">
      <alignment horizontal="left"/>
      <protection locked="0" hidden="1"/>
    </xf>
    <xf numFmtId="0" fontId="2" fillId="19" borderId="32" xfId="0" applyFont="1" applyFill="1" applyBorder="1" applyAlignment="1" applyProtection="1">
      <alignment horizontal="left"/>
      <protection locked="0" hidden="1"/>
    </xf>
    <xf numFmtId="0" fontId="2" fillId="19" borderId="33" xfId="0" applyFont="1" applyFill="1" applyBorder="1" applyAlignment="1" applyProtection="1">
      <alignment horizontal="left"/>
      <protection locked="0" hidden="1"/>
    </xf>
    <xf numFmtId="14" fontId="2" fillId="19" borderId="33" xfId="0" applyNumberFormat="1" applyFont="1" applyFill="1" applyBorder="1" applyAlignment="1" applyProtection="1">
      <alignment horizontal="left"/>
      <protection locked="0" hidden="1"/>
    </xf>
    <xf numFmtId="14" fontId="0" fillId="19" borderId="33" xfId="0" applyNumberFormat="1" applyFill="1" applyBorder="1" applyAlignment="1" applyProtection="1">
      <alignment horizontal="center"/>
      <protection locked="0"/>
    </xf>
    <xf numFmtId="0" fontId="2" fillId="19" borderId="30" xfId="0" applyFont="1" applyFill="1" applyBorder="1" applyAlignment="1" applyProtection="1">
      <alignment horizontal="center"/>
      <protection locked="0" hidden="1"/>
    </xf>
    <xf numFmtId="0" fontId="2" fillId="19" borderId="34" xfId="0" applyFont="1" applyFill="1" applyBorder="1" applyAlignment="1" applyProtection="1">
      <alignment horizontal="center"/>
      <protection locked="0" hidden="1"/>
    </xf>
    <xf numFmtId="0" fontId="2" fillId="19" borderId="35" xfId="0" applyFont="1" applyFill="1" applyBorder="1" applyAlignment="1" applyProtection="1">
      <alignment horizontal="center"/>
      <protection locked="0" hidden="1"/>
    </xf>
    <xf numFmtId="0" fontId="2" fillId="19" borderId="44" xfId="0" applyFont="1" applyFill="1" applyBorder="1" applyAlignment="1" applyProtection="1">
      <alignment horizontal="left"/>
      <protection locked="0" hidden="1"/>
    </xf>
    <xf numFmtId="0" fontId="18" fillId="0" borderId="0" xfId="0" applyFont="1" applyFill="1" applyBorder="1" applyAlignment="1">
      <alignment horizontal="left" vertical="top" wrapText="1"/>
    </xf>
    <xf numFmtId="0" fontId="16" fillId="0" borderId="0" xfId="0" applyFont="1" applyFill="1" applyBorder="1" applyAlignment="1">
      <alignment horizontal="left" wrapText="1"/>
    </xf>
    <xf numFmtId="0" fontId="23" fillId="22" borderId="24" xfId="0" applyFont="1" applyFill="1" applyBorder="1" applyAlignment="1" applyProtection="1">
      <alignment horizontal="center" vertical="center"/>
      <protection hidden="1"/>
    </xf>
    <xf numFmtId="0" fontId="23" fillId="22" borderId="25" xfId="0" applyFont="1" applyFill="1" applyBorder="1" applyAlignment="1" applyProtection="1">
      <alignment horizontal="center" vertical="center"/>
      <protection hidden="1"/>
    </xf>
    <xf numFmtId="0" fontId="23" fillId="22" borderId="14" xfId="0" applyFont="1" applyFill="1" applyBorder="1" applyAlignment="1" applyProtection="1">
      <alignment horizontal="center" vertical="center"/>
      <protection hidden="1"/>
    </xf>
    <xf numFmtId="0" fontId="3" fillId="16" borderId="24" xfId="0" applyFont="1" applyFill="1" applyBorder="1" applyAlignment="1" applyProtection="1">
      <alignment horizontal="center" vertical="center" wrapText="1"/>
      <protection hidden="1"/>
    </xf>
    <xf numFmtId="0" fontId="3" fillId="16" borderId="25" xfId="0" applyFont="1" applyFill="1" applyBorder="1" applyAlignment="1" applyProtection="1">
      <alignment horizontal="center" vertical="center" wrapText="1"/>
      <protection hidden="1"/>
    </xf>
    <xf numFmtId="0" fontId="3" fillId="16" borderId="14" xfId="0" applyFont="1" applyFill="1" applyBorder="1" applyAlignment="1" applyProtection="1">
      <alignment horizontal="center" vertical="center" wrapText="1"/>
      <protection hidden="1"/>
    </xf>
    <xf numFmtId="0" fontId="1" fillId="18" borderId="16" xfId="0" applyFont="1" applyFill="1" applyBorder="1" applyAlignment="1" applyProtection="1">
      <alignment horizontal="center" vertical="center"/>
      <protection hidden="1"/>
    </xf>
    <xf numFmtId="0" fontId="1" fillId="18" borderId="17" xfId="0" applyFont="1" applyFill="1" applyBorder="1" applyAlignment="1" applyProtection="1">
      <alignment horizontal="center" vertical="center"/>
      <protection hidden="1"/>
    </xf>
    <xf numFmtId="0" fontId="1" fillId="18" borderId="29" xfId="0" applyFont="1" applyFill="1" applyBorder="1" applyAlignment="1" applyProtection="1">
      <alignment horizontal="center" vertical="center"/>
      <protection hidden="1"/>
    </xf>
    <xf numFmtId="0" fontId="1" fillId="18" borderId="27" xfId="0" applyFont="1" applyFill="1" applyBorder="1" applyAlignment="1" applyProtection="1">
      <alignment horizontal="center" vertical="center"/>
      <protection hidden="1"/>
    </xf>
    <xf numFmtId="0" fontId="1" fillId="18" borderId="27" xfId="0" applyFont="1" applyFill="1" applyBorder="1" applyAlignment="1" applyProtection="1">
      <alignment horizontal="center" vertical="center" wrapText="1"/>
      <protection hidden="1"/>
    </xf>
    <xf numFmtId="0" fontId="1" fillId="18" borderId="28" xfId="0" applyFont="1" applyFill="1" applyBorder="1" applyAlignment="1" applyProtection="1">
      <alignment horizontal="center" vertical="center"/>
      <protection hidden="1"/>
    </xf>
    <xf numFmtId="0" fontId="1" fillId="18" borderId="48" xfId="0" applyFont="1" applyFill="1" applyBorder="1" applyAlignment="1" applyProtection="1">
      <alignment horizontal="center" vertical="center" wrapText="1"/>
      <protection hidden="1"/>
    </xf>
    <xf numFmtId="0" fontId="2" fillId="19" borderId="36" xfId="0" applyFont="1" applyFill="1" applyBorder="1" applyAlignment="1" applyProtection="1">
      <alignment horizontal="left"/>
      <protection locked="0" hidden="1"/>
    </xf>
    <xf numFmtId="0" fontId="2" fillId="19" borderId="1" xfId="0" applyFont="1" applyFill="1" applyBorder="1" applyAlignment="1" applyProtection="1">
      <alignment horizontal="left"/>
      <protection locked="0" hidden="1"/>
    </xf>
    <xf numFmtId="14" fontId="2" fillId="19" borderId="1" xfId="0" applyNumberFormat="1" applyFont="1" applyFill="1" applyBorder="1" applyAlignment="1" applyProtection="1">
      <alignment horizontal="left"/>
      <protection locked="0" hidden="1"/>
    </xf>
    <xf numFmtId="14" fontId="0" fillId="19" borderId="1" xfId="0" applyNumberFormat="1" applyFill="1" applyBorder="1" applyAlignment="1" applyProtection="1">
      <alignment horizontal="center"/>
      <protection locked="0"/>
    </xf>
    <xf numFmtId="0" fontId="2" fillId="19" borderId="5" xfId="0" applyFont="1" applyFill="1" applyBorder="1" applyAlignment="1" applyProtection="1">
      <alignment horizontal="center"/>
      <protection locked="0" hidden="1"/>
    </xf>
    <xf numFmtId="0" fontId="2" fillId="19" borderId="4" xfId="0" applyFont="1" applyFill="1" applyBorder="1" applyAlignment="1" applyProtection="1">
      <alignment horizontal="center"/>
      <protection locked="0" hidden="1"/>
    </xf>
    <xf numFmtId="0" fontId="2" fillId="19" borderId="6" xfId="0" applyFont="1" applyFill="1" applyBorder="1" applyAlignment="1" applyProtection="1">
      <alignment horizontal="center"/>
      <protection locked="0" hidden="1"/>
    </xf>
    <xf numFmtId="0" fontId="2" fillId="19" borderId="5" xfId="0" applyFont="1" applyFill="1" applyBorder="1" applyAlignment="1" applyProtection="1">
      <alignment horizontal="left" vertical="center"/>
      <protection locked="0" hidden="1"/>
    </xf>
    <xf numFmtId="0" fontId="2" fillId="19" borderId="37" xfId="0" applyFont="1" applyFill="1" applyBorder="1" applyAlignment="1" applyProtection="1">
      <alignment horizontal="left" vertical="center"/>
      <protection locked="0" hidden="1"/>
    </xf>
    <xf numFmtId="0" fontId="2" fillId="19" borderId="57" xfId="0" applyFont="1" applyFill="1" applyBorder="1" applyAlignment="1" applyProtection="1">
      <alignment horizontal="left"/>
      <protection locked="0" hidden="1"/>
    </xf>
    <xf numFmtId="0" fontId="2" fillId="19" borderId="38" xfId="0" applyFont="1" applyFill="1" applyBorder="1" applyAlignment="1" applyProtection="1">
      <alignment horizontal="left"/>
      <protection locked="0" hidden="1"/>
    </xf>
    <xf numFmtId="0" fontId="2" fillId="19" borderId="39" xfId="0" applyFont="1" applyFill="1" applyBorder="1" applyAlignment="1" applyProtection="1">
      <alignment horizontal="left"/>
      <protection locked="0" hidden="1"/>
    </xf>
    <xf numFmtId="14" fontId="2" fillId="19" borderId="39" xfId="0" applyNumberFormat="1" applyFont="1" applyFill="1" applyBorder="1" applyAlignment="1" applyProtection="1">
      <alignment horizontal="left"/>
      <protection locked="0" hidden="1"/>
    </xf>
    <xf numFmtId="14" fontId="0" fillId="19" borderId="39" xfId="0" applyNumberFormat="1" applyFill="1" applyBorder="1" applyAlignment="1" applyProtection="1">
      <alignment horizontal="center"/>
      <protection locked="0"/>
    </xf>
    <xf numFmtId="0" fontId="2" fillId="19" borderId="40" xfId="0" applyFont="1" applyFill="1" applyBorder="1" applyAlignment="1" applyProtection="1">
      <alignment horizontal="center"/>
      <protection locked="0" hidden="1"/>
    </xf>
    <xf numFmtId="0" fontId="2" fillId="19" borderId="41" xfId="0" applyFont="1" applyFill="1" applyBorder="1" applyAlignment="1" applyProtection="1">
      <alignment horizontal="center"/>
      <protection locked="0" hidden="1"/>
    </xf>
    <xf numFmtId="0" fontId="2" fillId="19" borderId="42" xfId="0" applyFont="1" applyFill="1" applyBorder="1" applyAlignment="1" applyProtection="1">
      <alignment horizontal="center"/>
      <protection locked="0" hidden="1"/>
    </xf>
    <xf numFmtId="0" fontId="2" fillId="19" borderId="47" xfId="0" applyFont="1" applyFill="1" applyBorder="1" applyAlignment="1" applyProtection="1">
      <alignment horizontal="left"/>
      <protection locked="0" hidden="1"/>
    </xf>
    <xf numFmtId="0" fontId="34" fillId="0" borderId="0" xfId="0" applyFont="1" applyFill="1" applyBorder="1" applyAlignment="1" applyProtection="1">
      <alignment horizontal="left" vertical="top"/>
      <protection locked="0" hidden="1"/>
    </xf>
    <xf numFmtId="0" fontId="1" fillId="18" borderId="24" xfId="0" applyFont="1" applyFill="1" applyBorder="1" applyAlignment="1" applyProtection="1">
      <alignment horizontal="left" vertical="center"/>
      <protection hidden="1"/>
    </xf>
    <xf numFmtId="0" fontId="1" fillId="18" borderId="25" xfId="0" applyFont="1" applyFill="1" applyBorder="1" applyAlignment="1" applyProtection="1">
      <alignment horizontal="left" vertical="center"/>
      <protection hidden="1"/>
    </xf>
    <xf numFmtId="0" fontId="1" fillId="18" borderId="52" xfId="0" applyFont="1" applyFill="1" applyBorder="1" applyAlignment="1" applyProtection="1">
      <alignment horizontal="left" vertical="center"/>
      <protection hidden="1"/>
    </xf>
    <xf numFmtId="0" fontId="2" fillId="0" borderId="36" xfId="0" applyFont="1" applyFill="1" applyBorder="1" applyAlignment="1" applyProtection="1">
      <alignment horizontal="left"/>
      <protection locked="0" hidden="1"/>
    </xf>
    <xf numFmtId="0" fontId="2" fillId="0" borderId="1" xfId="0" applyFont="1" applyFill="1" applyBorder="1" applyAlignment="1" applyProtection="1">
      <alignment horizontal="left"/>
      <protection locked="0" hidden="1"/>
    </xf>
    <xf numFmtId="14" fontId="2" fillId="0" borderId="1" xfId="0" applyNumberFormat="1" applyFont="1" applyFill="1" applyBorder="1" applyAlignment="1" applyProtection="1">
      <alignment horizontal="left"/>
      <protection locked="0" hidden="1"/>
    </xf>
    <xf numFmtId="14" fontId="0" fillId="0" borderId="1" xfId="0" applyNumberFormat="1" applyBorder="1" applyAlignment="1" applyProtection="1">
      <alignment horizontal="center"/>
      <protection locked="0"/>
    </xf>
    <xf numFmtId="0" fontId="2" fillId="0" borderId="5" xfId="0" applyFont="1" applyFill="1" applyBorder="1" applyAlignment="1" applyProtection="1">
      <alignment horizontal="center"/>
      <protection locked="0" hidden="1"/>
    </xf>
    <xf numFmtId="0" fontId="2" fillId="0" borderId="4" xfId="0" applyFont="1" applyFill="1" applyBorder="1" applyAlignment="1" applyProtection="1">
      <alignment horizontal="center"/>
      <protection locked="0" hidden="1"/>
    </xf>
    <xf numFmtId="0" fontId="2" fillId="0" borderId="6" xfId="0" applyFont="1" applyFill="1" applyBorder="1" applyAlignment="1" applyProtection="1">
      <alignment horizontal="center"/>
      <protection locked="0" hidden="1"/>
    </xf>
    <xf numFmtId="0" fontId="2" fillId="0" borderId="57" xfId="0" applyFont="1" applyFill="1" applyBorder="1" applyAlignment="1" applyProtection="1">
      <alignment horizontal="left"/>
      <protection locked="0" hidden="1"/>
    </xf>
    <xf numFmtId="0" fontId="2" fillId="0" borderId="32" xfId="0" applyFont="1" applyFill="1" applyBorder="1" applyAlignment="1" applyProtection="1">
      <alignment horizontal="left"/>
      <protection locked="0" hidden="1"/>
    </xf>
    <xf numFmtId="0" fontId="2" fillId="0" borderId="33" xfId="0" applyFont="1" applyFill="1" applyBorder="1" applyAlignment="1" applyProtection="1">
      <alignment horizontal="left"/>
      <protection locked="0" hidden="1"/>
    </xf>
    <xf numFmtId="14" fontId="2" fillId="0" borderId="33" xfId="0" applyNumberFormat="1" applyFont="1" applyFill="1" applyBorder="1" applyAlignment="1" applyProtection="1">
      <alignment horizontal="left"/>
      <protection locked="0" hidden="1"/>
    </xf>
    <xf numFmtId="14" fontId="0" fillId="0" borderId="33" xfId="0" applyNumberFormat="1" applyBorder="1" applyAlignment="1" applyProtection="1">
      <alignment horizontal="center"/>
      <protection locked="0"/>
    </xf>
    <xf numFmtId="0" fontId="2" fillId="0" borderId="30" xfId="0" applyFont="1" applyFill="1" applyBorder="1" applyAlignment="1" applyProtection="1">
      <alignment horizontal="center"/>
      <protection locked="0" hidden="1"/>
    </xf>
    <xf numFmtId="0" fontId="2" fillId="0" borderId="34" xfId="0" applyFont="1" applyFill="1" applyBorder="1" applyAlignment="1" applyProtection="1">
      <alignment horizontal="center"/>
      <protection locked="0" hidden="1"/>
    </xf>
    <xf numFmtId="0" fontId="2" fillId="0" borderId="35" xfId="0" applyFont="1" applyFill="1" applyBorder="1" applyAlignment="1" applyProtection="1">
      <alignment horizontal="center"/>
      <protection locked="0" hidden="1"/>
    </xf>
    <xf numFmtId="0" fontId="2" fillId="0" borderId="44" xfId="0" applyFont="1" applyFill="1" applyBorder="1" applyAlignment="1" applyProtection="1">
      <alignment horizontal="left"/>
      <protection locked="0" hidden="1"/>
    </xf>
    <xf numFmtId="0" fontId="12" fillId="0" borderId="0" xfId="0" applyFont="1" applyBorder="1" applyAlignment="1">
      <alignment horizontal="center"/>
    </xf>
    <xf numFmtId="0" fontId="35" fillId="0" borderId="0" xfId="0" applyFont="1" applyAlignment="1">
      <alignment horizontal="center"/>
    </xf>
    <xf numFmtId="0" fontId="49" fillId="0" borderId="0" xfId="0" applyFont="1" applyAlignment="1">
      <alignment horizontal="left" vertical="top" wrapText="1"/>
    </xf>
    <xf numFmtId="0" fontId="14" fillId="0" borderId="0" xfId="0" applyFont="1" applyAlignment="1">
      <alignment horizontal="left" vertical="top"/>
    </xf>
    <xf numFmtId="0" fontId="16" fillId="0" borderId="0" xfId="0" applyFont="1" applyFill="1" applyAlignment="1">
      <alignment horizontal="left" wrapText="1" shrinkToFit="1"/>
    </xf>
    <xf numFmtId="0" fontId="52" fillId="0" borderId="0" xfId="0" applyFont="1" applyFill="1" applyAlignment="1">
      <alignment horizontal="left" wrapText="1" shrinkToFit="1"/>
    </xf>
    <xf numFmtId="0" fontId="17" fillId="18" borderId="54" xfId="0" applyFont="1" applyFill="1" applyBorder="1" applyAlignment="1" applyProtection="1">
      <alignment horizontal="center" vertical="center" wrapText="1"/>
      <protection hidden="1"/>
    </xf>
    <xf numFmtId="0" fontId="17" fillId="18" borderId="6" xfId="0" applyFont="1" applyFill="1" applyBorder="1" applyAlignment="1" applyProtection="1">
      <alignment horizontal="center" vertical="center" wrapText="1"/>
      <protection hidden="1"/>
    </xf>
    <xf numFmtId="0" fontId="17" fillId="14" borderId="54" xfId="0" applyFont="1" applyFill="1" applyBorder="1" applyAlignment="1" applyProtection="1">
      <alignment horizontal="left" vertical="center" wrapText="1"/>
      <protection locked="0" hidden="1"/>
    </xf>
    <xf numFmtId="0" fontId="17" fillId="14" borderId="6" xfId="0" applyFont="1" applyFill="1" applyBorder="1" applyAlignment="1" applyProtection="1">
      <alignment horizontal="left" vertical="center" wrapText="1"/>
      <protection locked="0" hidden="1"/>
    </xf>
    <xf numFmtId="0" fontId="17" fillId="14" borderId="60" xfId="0" applyFont="1" applyFill="1" applyBorder="1" applyAlignment="1" applyProtection="1">
      <alignment horizontal="left" vertical="center" wrapText="1"/>
      <protection locked="0" hidden="1"/>
    </xf>
    <xf numFmtId="0" fontId="17" fillId="14" borderId="43" xfId="0" applyFont="1" applyFill="1" applyBorder="1" applyAlignment="1" applyProtection="1">
      <alignment horizontal="left" vertical="center" wrapText="1"/>
      <protection locked="0" hidden="1"/>
    </xf>
    <xf numFmtId="0" fontId="16" fillId="6" borderId="62" xfId="0" applyFont="1" applyFill="1" applyBorder="1" applyAlignment="1" applyProtection="1">
      <alignment horizontal="left"/>
      <protection hidden="1"/>
    </xf>
    <xf numFmtId="0" fontId="16" fillId="6" borderId="61" xfId="0" applyFont="1" applyFill="1" applyBorder="1" applyAlignment="1" applyProtection="1">
      <alignment horizontal="left"/>
      <protection hidden="1"/>
    </xf>
    <xf numFmtId="0" fontId="2" fillId="0" borderId="30" xfId="0" applyFont="1" applyBorder="1" applyAlignment="1" applyProtection="1">
      <alignment horizontal="center" vertical="center"/>
      <protection locked="0" hidden="1"/>
    </xf>
    <xf numFmtId="0" fontId="2" fillId="0" borderId="35" xfId="0" applyFont="1" applyBorder="1" applyAlignment="1" applyProtection="1">
      <alignment horizontal="center" vertical="center"/>
      <protection locked="0" hidden="1"/>
    </xf>
    <xf numFmtId="0" fontId="16" fillId="6" borderId="64" xfId="0" applyFont="1" applyFill="1" applyBorder="1" applyAlignment="1" applyProtection="1">
      <alignment horizontal="left"/>
      <protection hidden="1"/>
    </xf>
    <xf numFmtId="0" fontId="16" fillId="6" borderId="31" xfId="0" applyFont="1" applyFill="1" applyBorder="1" applyAlignment="1" applyProtection="1">
      <alignment horizontal="left"/>
      <protection hidden="1"/>
    </xf>
    <xf numFmtId="0" fontId="56" fillId="0" borderId="0" xfId="0" applyFont="1" applyFill="1" applyAlignment="1">
      <alignment horizontal="left" wrapText="1" shrinkToFit="1"/>
    </xf>
    <xf numFmtId="0" fontId="2" fillId="0" borderId="0" xfId="0" applyFont="1" applyFill="1" applyBorder="1" applyAlignment="1">
      <alignment horizontal="left" wrapText="1" indent="2" shrinkToFit="1"/>
    </xf>
    <xf numFmtId="0" fontId="17" fillId="16" borderId="32" xfId="0" applyFont="1" applyFill="1" applyBorder="1" applyAlignment="1" applyProtection="1">
      <alignment horizontal="center" vertical="center" wrapText="1"/>
      <protection hidden="1"/>
    </xf>
    <xf numFmtId="0" fontId="17" fillId="16" borderId="33" xfId="0" applyFont="1" applyFill="1" applyBorder="1" applyAlignment="1" applyProtection="1">
      <alignment horizontal="center" vertical="center" wrapText="1"/>
      <protection hidden="1"/>
    </xf>
    <xf numFmtId="0" fontId="2" fillId="6" borderId="29" xfId="0" applyFont="1" applyFill="1" applyBorder="1" applyAlignment="1" applyProtection="1">
      <alignment horizontal="center" vertical="center" wrapText="1"/>
      <protection hidden="1"/>
    </xf>
    <xf numFmtId="0" fontId="2" fillId="6" borderId="12" xfId="0" applyFont="1" applyFill="1" applyBorder="1" applyAlignment="1" applyProtection="1">
      <alignment horizontal="center" vertical="center" wrapText="1"/>
      <protection hidden="1"/>
    </xf>
    <xf numFmtId="0" fontId="2" fillId="6" borderId="46" xfId="0" applyFont="1" applyFill="1" applyBorder="1" applyAlignment="1" applyProtection="1">
      <alignment horizontal="center" vertical="center" wrapText="1"/>
      <protection hidden="1"/>
    </xf>
    <xf numFmtId="0" fontId="2" fillId="6" borderId="28"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6" borderId="45" xfId="0" applyFont="1" applyFill="1" applyBorder="1" applyAlignment="1" applyProtection="1">
      <alignment horizontal="center" vertical="center" wrapText="1"/>
      <protection hidden="1"/>
    </xf>
    <xf numFmtId="0" fontId="2" fillId="6" borderId="48" xfId="0" applyFont="1" applyFill="1" applyBorder="1" applyAlignment="1" applyProtection="1">
      <alignment horizontal="center" vertical="center" wrapText="1"/>
      <protection hidden="1"/>
    </xf>
    <xf numFmtId="0" fontId="2" fillId="6" borderId="65" xfId="0" applyFont="1" applyFill="1" applyBorder="1" applyAlignment="1" applyProtection="1">
      <alignment horizontal="center" vertical="center" wrapText="1"/>
      <protection hidden="1"/>
    </xf>
    <xf numFmtId="0" fontId="2" fillId="6" borderId="63" xfId="0" applyFont="1" applyFill="1" applyBorder="1" applyAlignment="1" applyProtection="1">
      <alignment horizontal="center" vertical="center" wrapText="1"/>
      <protection hidden="1"/>
    </xf>
    <xf numFmtId="0" fontId="17" fillId="16" borderId="64" xfId="0" applyFont="1" applyFill="1" applyBorder="1" applyAlignment="1" applyProtection="1">
      <alignment horizontal="center" vertical="center" wrapText="1"/>
      <protection hidden="1"/>
    </xf>
    <xf numFmtId="0" fontId="17" fillId="16" borderId="31" xfId="0" applyFont="1" applyFill="1" applyBorder="1" applyAlignment="1" applyProtection="1">
      <alignment horizontal="center" vertical="center" wrapText="1"/>
      <protection hidden="1"/>
    </xf>
    <xf numFmtId="0" fontId="2" fillId="6" borderId="26" xfId="0" applyFont="1" applyFill="1" applyBorder="1" applyAlignment="1" applyProtection="1">
      <alignment horizontal="center" vertical="center" wrapText="1"/>
      <protection hidden="1"/>
    </xf>
    <xf numFmtId="0" fontId="2" fillId="6" borderId="68" xfId="0" applyFont="1" applyFill="1" applyBorder="1" applyAlignment="1" applyProtection="1">
      <alignment horizontal="center" vertical="center" wrapText="1"/>
      <protection hidden="1"/>
    </xf>
    <xf numFmtId="0" fontId="2" fillId="6" borderId="69" xfId="0" applyFont="1" applyFill="1" applyBorder="1" applyAlignment="1" applyProtection="1">
      <alignment horizontal="center" vertical="center" wrapText="1"/>
      <protection hidden="1"/>
    </xf>
    <xf numFmtId="0" fontId="31" fillId="13" borderId="36" xfId="0" applyFont="1" applyFill="1" applyBorder="1" applyAlignment="1" applyProtection="1">
      <alignment horizontal="left"/>
      <protection hidden="1"/>
    </xf>
    <xf numFmtId="0" fontId="31" fillId="13" borderId="57" xfId="0" applyFont="1" applyFill="1" applyBorder="1" applyAlignment="1" applyProtection="1">
      <alignment horizontal="left"/>
      <protection hidden="1"/>
    </xf>
    <xf numFmtId="0" fontId="2" fillId="0" borderId="5" xfId="0" applyFont="1" applyBorder="1" applyAlignment="1" applyProtection="1">
      <alignment horizontal="center" vertical="center"/>
      <protection locked="0" hidden="1"/>
    </xf>
    <xf numFmtId="0" fontId="2" fillId="0" borderId="6" xfId="0" applyFont="1" applyBorder="1" applyAlignment="1" applyProtection="1">
      <alignment horizontal="center" vertical="center"/>
      <protection locked="0" hidden="1"/>
    </xf>
    <xf numFmtId="0" fontId="31" fillId="13" borderId="54" xfId="0" applyFont="1" applyFill="1" applyBorder="1" applyAlignment="1" applyProtection="1">
      <alignment horizontal="left"/>
      <protection hidden="1"/>
    </xf>
    <xf numFmtId="0" fontId="31" fillId="13" borderId="37" xfId="0" applyFont="1" applyFill="1" applyBorder="1" applyAlignment="1" applyProtection="1">
      <alignment horizontal="left"/>
      <protection hidden="1"/>
    </xf>
    <xf numFmtId="0" fontId="16" fillId="6" borderId="36" xfId="0" applyFont="1" applyFill="1" applyBorder="1" applyAlignment="1" applyProtection="1">
      <alignment horizontal="left"/>
      <protection hidden="1"/>
    </xf>
    <xf numFmtId="0" fontId="16" fillId="6" borderId="57" xfId="0" applyFont="1" applyFill="1" applyBorder="1" applyAlignment="1" applyProtection="1">
      <alignment horizontal="left"/>
      <protection hidden="1"/>
    </xf>
    <xf numFmtId="0" fontId="16" fillId="6" borderId="54" xfId="0" applyFont="1" applyFill="1" applyBorder="1" applyAlignment="1" applyProtection="1">
      <alignment horizontal="left"/>
      <protection hidden="1"/>
    </xf>
    <xf numFmtId="0" fontId="16" fillId="6" borderId="37" xfId="0" applyFont="1" applyFill="1" applyBorder="1" applyAlignment="1" applyProtection="1">
      <alignment horizontal="left"/>
      <protection hidden="1"/>
    </xf>
    <xf numFmtId="0" fontId="2" fillId="10" borderId="32" xfId="0" applyFont="1" applyFill="1" applyBorder="1" applyAlignment="1" applyProtection="1">
      <alignment horizontal="center" vertical="center"/>
      <protection hidden="1"/>
    </xf>
    <xf numFmtId="0" fontId="2" fillId="10" borderId="44" xfId="0" applyFont="1" applyFill="1" applyBorder="1" applyAlignment="1" applyProtection="1">
      <alignment horizontal="center" vertical="center"/>
      <protection hidden="1"/>
    </xf>
    <xf numFmtId="0" fontId="2" fillId="10" borderId="38" xfId="0" applyFont="1" applyFill="1" applyBorder="1" applyAlignment="1" applyProtection="1">
      <alignment horizontal="center" vertical="center"/>
      <protection hidden="1"/>
    </xf>
    <xf numFmtId="0" fontId="2" fillId="10" borderId="47" xfId="0" applyFont="1" applyFill="1" applyBorder="1" applyAlignment="1" applyProtection="1">
      <alignment horizontal="center" vertical="center"/>
      <protection hidden="1"/>
    </xf>
    <xf numFmtId="0" fontId="19" fillId="6" borderId="16" xfId="0" applyFont="1" applyFill="1" applyBorder="1" applyAlignment="1" applyProtection="1">
      <alignment horizontal="center" vertical="center"/>
      <protection hidden="1"/>
    </xf>
    <xf numFmtId="0" fontId="19" fillId="6" borderId="18" xfId="0" applyFont="1" applyFill="1" applyBorder="1" applyAlignment="1" applyProtection="1">
      <alignment horizontal="center" vertical="center"/>
      <protection hidden="1"/>
    </xf>
    <xf numFmtId="0" fontId="19" fillId="6" borderId="21" xfId="0" applyFont="1" applyFill="1" applyBorder="1" applyAlignment="1" applyProtection="1">
      <alignment horizontal="center" vertical="center"/>
      <protection hidden="1"/>
    </xf>
    <xf numFmtId="0" fontId="19" fillId="6" borderId="23" xfId="0" applyFont="1" applyFill="1" applyBorder="1" applyAlignment="1" applyProtection="1">
      <alignment horizontal="center" vertical="center"/>
      <protection hidden="1"/>
    </xf>
    <xf numFmtId="0" fontId="2" fillId="10" borderId="66" xfId="0" applyFont="1" applyFill="1" applyBorder="1" applyAlignment="1" applyProtection="1">
      <alignment horizontal="center" vertical="center"/>
      <protection hidden="1"/>
    </xf>
    <xf numFmtId="0" fontId="2" fillId="10" borderId="67" xfId="0" applyFont="1" applyFill="1" applyBorder="1" applyAlignment="1" applyProtection="1">
      <alignment horizontal="center" vertical="center"/>
      <protection hidden="1"/>
    </xf>
    <xf numFmtId="0" fontId="2" fillId="10" borderId="16" xfId="0" applyFont="1" applyFill="1" applyBorder="1" applyAlignment="1" applyProtection="1">
      <alignment horizontal="center" vertical="center"/>
      <protection hidden="1"/>
    </xf>
    <xf numFmtId="0" fontId="2" fillId="10" borderId="18" xfId="0" applyFont="1" applyFill="1" applyBorder="1" applyAlignment="1" applyProtection="1">
      <alignment horizontal="center" vertical="center"/>
      <protection hidden="1"/>
    </xf>
    <xf numFmtId="0" fontId="2" fillId="10" borderId="21" xfId="0" applyFont="1" applyFill="1" applyBorder="1" applyAlignment="1" applyProtection="1">
      <alignment horizontal="center" vertical="center"/>
      <protection hidden="1"/>
    </xf>
    <xf numFmtId="0" fontId="2" fillId="10" borderId="23" xfId="0" applyFont="1" applyFill="1" applyBorder="1" applyAlignment="1" applyProtection="1">
      <alignment horizontal="center" vertical="center"/>
      <protection hidden="1"/>
    </xf>
    <xf numFmtId="0" fontId="16" fillId="6" borderId="38" xfId="0" applyFont="1" applyFill="1" applyBorder="1" applyAlignment="1" applyProtection="1">
      <alignment horizontal="left"/>
      <protection hidden="1"/>
    </xf>
    <xf numFmtId="0" fontId="16" fillId="6" borderId="47" xfId="0" applyFont="1" applyFill="1" applyBorder="1" applyAlignment="1" applyProtection="1">
      <alignment horizontal="left"/>
      <protection hidden="1"/>
    </xf>
    <xf numFmtId="0" fontId="2" fillId="0" borderId="40" xfId="0" applyFont="1" applyBorder="1" applyAlignment="1" applyProtection="1">
      <alignment horizontal="center" vertical="center"/>
      <protection locked="0" hidden="1"/>
    </xf>
    <xf numFmtId="0" fontId="2" fillId="0" borderId="42" xfId="0" applyFont="1" applyBorder="1" applyAlignment="1" applyProtection="1">
      <alignment horizontal="center" vertical="center"/>
      <protection locked="0" hidden="1"/>
    </xf>
    <xf numFmtId="0" fontId="16" fillId="6" borderId="60" xfId="0" applyFont="1" applyFill="1" applyBorder="1" applyAlignment="1" applyProtection="1">
      <alignment horizontal="left"/>
      <protection hidden="1"/>
    </xf>
    <xf numFmtId="0" fontId="16" fillId="6" borderId="43" xfId="0" applyFont="1" applyFill="1" applyBorder="1" applyAlignment="1" applyProtection="1">
      <alignment horizontal="left"/>
      <protection hidden="1"/>
    </xf>
    <xf numFmtId="0" fontId="16" fillId="6" borderId="32" xfId="0" applyFont="1" applyFill="1" applyBorder="1" applyAlignment="1" applyProtection="1">
      <alignment horizontal="left"/>
      <protection hidden="1"/>
    </xf>
    <xf numFmtId="0" fontId="16" fillId="6" borderId="44" xfId="0" applyFont="1" applyFill="1" applyBorder="1" applyAlignment="1" applyProtection="1">
      <alignment horizontal="left"/>
      <protection hidden="1"/>
    </xf>
    <xf numFmtId="0" fontId="17" fillId="18" borderId="5" xfId="0" applyFont="1" applyFill="1" applyBorder="1" applyAlignment="1" applyProtection="1">
      <alignment horizontal="center" vertical="center" wrapText="1"/>
      <protection hidden="1"/>
    </xf>
    <xf numFmtId="0" fontId="1" fillId="0" borderId="4" xfId="0" applyFont="1" applyBorder="1" applyAlignment="1">
      <alignment horizontal="left"/>
    </xf>
    <xf numFmtId="0" fontId="1" fillId="0" borderId="6" xfId="0" applyFont="1" applyBorder="1" applyAlignment="1">
      <alignment horizontal="left"/>
    </xf>
    <xf numFmtId="0" fontId="51" fillId="0" borderId="0" xfId="0" applyFont="1" applyAlignment="1">
      <alignment horizontal="left"/>
    </xf>
    <xf numFmtId="0" fontId="57" fillId="0" borderId="0" xfId="0" applyFont="1" applyBorder="1" applyAlignment="1"/>
    <xf numFmtId="0" fontId="62" fillId="25" borderId="5" xfId="0" applyFont="1" applyFill="1" applyBorder="1" applyAlignment="1" applyProtection="1">
      <alignment horizontal="center"/>
      <protection locked="0"/>
    </xf>
    <xf numFmtId="0" fontId="62" fillId="25" borderId="4" xfId="0" applyFont="1" applyFill="1" applyBorder="1" applyAlignment="1" applyProtection="1">
      <alignment horizontal="center"/>
      <protection locked="0"/>
    </xf>
    <xf numFmtId="0" fontId="62" fillId="25" borderId="6" xfId="0" applyFont="1" applyFill="1" applyBorder="1" applyAlignment="1" applyProtection="1">
      <alignment horizontal="center"/>
      <protection locked="0"/>
    </xf>
    <xf numFmtId="164" fontId="62" fillId="0" borderId="5" xfId="0" applyNumberFormat="1" applyFont="1" applyFill="1" applyBorder="1" applyAlignment="1"/>
    <xf numFmtId="164" fontId="62" fillId="0" borderId="6" xfId="0" applyNumberFormat="1" applyFont="1" applyBorder="1" applyAlignment="1"/>
    <xf numFmtId="0" fontId="62" fillId="0" borderId="5" xfId="0" applyFont="1" applyFill="1" applyBorder="1" applyAlignment="1" applyProtection="1">
      <alignment horizontal="center"/>
      <protection locked="0"/>
    </xf>
    <xf numFmtId="0" fontId="62" fillId="0" borderId="4" xfId="0" applyFont="1" applyFill="1" applyBorder="1" applyAlignment="1" applyProtection="1">
      <alignment horizontal="center"/>
      <protection locked="0"/>
    </xf>
    <xf numFmtId="0" fontId="62" fillId="0" borderId="6" xfId="0" applyFont="1" applyFill="1" applyBorder="1" applyAlignment="1" applyProtection="1">
      <alignment horizontal="center"/>
      <protection locked="0"/>
    </xf>
    <xf numFmtId="0" fontId="62" fillId="0" borderId="3" xfId="0" applyFont="1" applyFill="1" applyBorder="1" applyAlignment="1"/>
    <xf numFmtId="0" fontId="62" fillId="0" borderId="8" xfId="0" applyFont="1" applyFill="1" applyBorder="1" applyAlignment="1"/>
    <xf numFmtId="0" fontId="59" fillId="0" borderId="5" xfId="0" applyFont="1" applyFill="1" applyBorder="1" applyAlignment="1">
      <alignment horizontal="center"/>
    </xf>
    <xf numFmtId="0" fontId="59" fillId="0" borderId="4" xfId="0" applyFont="1" applyFill="1" applyBorder="1" applyAlignment="1">
      <alignment horizontal="center"/>
    </xf>
    <xf numFmtId="0" fontId="59" fillId="0" borderId="6" xfId="0" applyFont="1" applyFill="1" applyBorder="1" applyAlignment="1">
      <alignment horizontal="center"/>
    </xf>
    <xf numFmtId="164" fontId="59" fillId="0" borderId="5" xfId="0" applyNumberFormat="1" applyFont="1" applyFill="1" applyBorder="1" applyAlignment="1">
      <alignment horizontal="center"/>
    </xf>
    <xf numFmtId="164" fontId="59" fillId="0" borderId="6" xfId="0" applyNumberFormat="1" applyFont="1" applyBorder="1" applyAlignment="1">
      <alignment horizontal="center"/>
    </xf>
    <xf numFmtId="0" fontId="62" fillId="0" borderId="5" xfId="0" applyNumberFormat="1" applyFont="1" applyFill="1" applyBorder="1" applyAlignment="1" applyProtection="1">
      <alignment horizontal="center"/>
      <protection locked="0"/>
    </xf>
    <xf numFmtId="0" fontId="62" fillId="0" borderId="4" xfId="0" applyNumberFormat="1" applyFont="1" applyFill="1" applyBorder="1" applyAlignment="1" applyProtection="1">
      <alignment horizontal="center"/>
      <protection locked="0"/>
    </xf>
    <xf numFmtId="0" fontId="62" fillId="0" borderId="6" xfId="0" applyNumberFormat="1" applyFont="1" applyFill="1" applyBorder="1" applyAlignment="1" applyProtection="1">
      <alignment horizontal="center"/>
      <protection locked="0"/>
    </xf>
    <xf numFmtId="0" fontId="62" fillId="25" borderId="5" xfId="0" applyNumberFormat="1" applyFont="1" applyFill="1" applyBorder="1" applyAlignment="1" applyProtection="1">
      <alignment horizontal="center"/>
      <protection locked="0"/>
    </xf>
    <xf numFmtId="0" fontId="62" fillId="25" borderId="4" xfId="0" applyNumberFormat="1" applyFont="1" applyFill="1" applyBorder="1" applyAlignment="1" applyProtection="1">
      <alignment horizontal="center"/>
      <protection locked="0"/>
    </xf>
    <xf numFmtId="0" fontId="62" fillId="25" borderId="6" xfId="0" applyNumberFormat="1" applyFont="1" applyFill="1" applyBorder="1" applyAlignment="1" applyProtection="1">
      <alignment horizontal="center"/>
      <protection locked="0"/>
    </xf>
    <xf numFmtId="0" fontId="59"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62" fillId="0" borderId="1" xfId="0" applyFont="1" applyBorder="1" applyAlignment="1">
      <alignment horizontal="center" vertical="center" wrapText="1"/>
    </xf>
    <xf numFmtId="0" fontId="59" fillId="0" borderId="5" xfId="0" applyFont="1" applyFill="1" applyBorder="1" applyAlignment="1">
      <alignment horizontal="center" vertical="center" wrapText="1"/>
    </xf>
    <xf numFmtId="0" fontId="59" fillId="0" borderId="4"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62" fillId="0" borderId="5" xfId="0" applyFont="1" applyFill="1" applyBorder="1" applyAlignment="1">
      <alignment horizontal="center" vertical="center" wrapText="1"/>
    </xf>
    <xf numFmtId="0" fontId="62" fillId="0" borderId="6" xfId="0" applyFont="1" applyBorder="1" applyAlignment="1">
      <alignment horizontal="center" vertical="center" wrapText="1"/>
    </xf>
    <xf numFmtId="0" fontId="62" fillId="0" borderId="0" xfId="0" applyFont="1" applyFill="1" applyBorder="1" applyAlignment="1"/>
    <xf numFmtId="0" fontId="59" fillId="0" borderId="1" xfId="0" applyFont="1" applyFill="1" applyBorder="1" applyAlignment="1">
      <alignment horizontal="center"/>
    </xf>
    <xf numFmtId="164" fontId="59" fillId="0" borderId="6" xfId="0" applyNumberFormat="1" applyFont="1" applyFill="1" applyBorder="1" applyAlignment="1">
      <alignment horizontal="center"/>
    </xf>
    <xf numFmtId="0" fontId="62" fillId="0" borderId="7" xfId="0" applyFont="1" applyFill="1" applyBorder="1" applyAlignment="1"/>
    <xf numFmtId="0" fontId="59" fillId="0" borderId="0" xfId="0" applyFont="1" applyFill="1" applyAlignment="1">
      <alignment horizontal="center" wrapText="1" shrinkToFit="1"/>
    </xf>
    <xf numFmtId="0" fontId="12" fillId="0" borderId="70"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35" fillId="0" borderId="9" xfId="0" applyFont="1" applyBorder="1" applyAlignment="1">
      <alignment horizontal="center"/>
    </xf>
    <xf numFmtId="0" fontId="35" fillId="0" borderId="0" xfId="0" applyFont="1" applyBorder="1" applyAlignment="1">
      <alignment horizontal="center"/>
    </xf>
    <xf numFmtId="0" fontId="35" fillId="0" borderId="12" xfId="0" applyFont="1" applyBorder="1" applyAlignment="1">
      <alignment horizontal="center"/>
    </xf>
    <xf numFmtId="0" fontId="71" fillId="0" borderId="11" xfId="0" applyFont="1" applyFill="1" applyBorder="1" applyAlignment="1">
      <alignment horizontal="center" wrapText="1" shrinkToFit="1"/>
    </xf>
    <xf numFmtId="0" fontId="71" fillId="0" borderId="7" xfId="0" applyFont="1" applyFill="1" applyBorder="1" applyAlignment="1">
      <alignment horizontal="center" wrapText="1" shrinkToFit="1"/>
    </xf>
    <xf numFmtId="0" fontId="71" fillId="0" borderId="10" xfId="0" applyFont="1" applyFill="1" applyBorder="1" applyAlignment="1">
      <alignment horizontal="center" wrapText="1" shrinkToFit="1"/>
    </xf>
    <xf numFmtId="0" fontId="49" fillId="0" borderId="0" xfId="0" applyFont="1" applyBorder="1" applyAlignment="1">
      <alignment horizontal="left" vertical="top" wrapText="1"/>
    </xf>
    <xf numFmtId="0" fontId="49" fillId="0" borderId="12" xfId="0" applyFont="1" applyBorder="1" applyAlignment="1">
      <alignment horizontal="left" vertical="top" wrapText="1"/>
    </xf>
    <xf numFmtId="0" fontId="49" fillId="0" borderId="7" xfId="0" applyFont="1" applyBorder="1" applyAlignment="1">
      <alignment horizontal="left" vertical="top" wrapText="1"/>
    </xf>
    <xf numFmtId="0" fontId="49" fillId="0" borderId="10" xfId="0" applyFont="1" applyBorder="1" applyAlignment="1">
      <alignment horizontal="left" vertical="top" wrapText="1"/>
    </xf>
    <xf numFmtId="0" fontId="16" fillId="0" borderId="3" xfId="0" applyFont="1" applyFill="1" applyBorder="1" applyAlignment="1">
      <alignment horizontal="left" wrapText="1" shrinkToFit="1"/>
    </xf>
    <xf numFmtId="0" fontId="65" fillId="0" borderId="1" xfId="0" applyFont="1" applyBorder="1" applyAlignment="1">
      <alignment horizontal="left" vertical="center" wrapText="1"/>
    </xf>
    <xf numFmtId="0" fontId="59" fillId="29" borderId="5" xfId="0" applyFont="1" applyFill="1" applyBorder="1" applyAlignment="1">
      <alignment horizontal="left" vertical="top"/>
    </xf>
    <xf numFmtId="0" fontId="59" fillId="29" borderId="4" xfId="0" applyFont="1" applyFill="1" applyBorder="1" applyAlignment="1">
      <alignment horizontal="left" vertical="top"/>
    </xf>
    <xf numFmtId="0" fontId="59" fillId="29" borderId="6" xfId="0" applyFont="1" applyFill="1" applyBorder="1" applyAlignment="1">
      <alignment horizontal="left" vertical="top"/>
    </xf>
    <xf numFmtId="0" fontId="59" fillId="11" borderId="5" xfId="0" applyFont="1" applyFill="1" applyBorder="1" applyAlignment="1">
      <alignment horizontal="left" vertical="top"/>
    </xf>
    <xf numFmtId="0" fontId="59" fillId="11" borderId="4" xfId="0" applyFont="1" applyFill="1" applyBorder="1" applyAlignment="1">
      <alignment horizontal="left" vertical="top"/>
    </xf>
    <xf numFmtId="0" fontId="59" fillId="11" borderId="6" xfId="0" applyFont="1" applyFill="1" applyBorder="1" applyAlignment="1">
      <alignment horizontal="left" vertical="top"/>
    </xf>
    <xf numFmtId="0" fontId="65" fillId="0" borderId="1" xfId="0" applyFont="1" applyBorder="1" applyAlignment="1">
      <alignment horizontal="left" vertical="top" wrapText="1"/>
    </xf>
    <xf numFmtId="0" fontId="57" fillId="28" borderId="1" xfId="0" applyFont="1" applyFill="1" applyBorder="1" applyAlignment="1">
      <alignment horizontal="right"/>
    </xf>
    <xf numFmtId="0" fontId="57" fillId="0" borderId="1" xfId="0" applyFont="1" applyBorder="1" applyAlignment="1">
      <alignment horizontal="right"/>
    </xf>
    <xf numFmtId="0" fontId="57" fillId="0" borderId="2" xfId="0" applyFont="1" applyBorder="1" applyAlignment="1">
      <alignment horizontal="right"/>
    </xf>
    <xf numFmtId="0" fontId="57" fillId="17" borderId="5" xfId="0" applyFont="1" applyFill="1" applyBorder="1" applyAlignment="1">
      <alignment horizontal="left" vertical="center"/>
    </xf>
    <xf numFmtId="0" fontId="57" fillId="17" borderId="4" xfId="0" applyFont="1" applyFill="1" applyBorder="1" applyAlignment="1">
      <alignment horizontal="left" vertical="center"/>
    </xf>
    <xf numFmtId="0" fontId="57" fillId="17" borderId="6" xfId="0" applyFont="1" applyFill="1" applyBorder="1" applyAlignment="1">
      <alignment horizontal="left" vertical="center"/>
    </xf>
    <xf numFmtId="0" fontId="65" fillId="0" borderId="0" xfId="0" applyFont="1" applyFill="1" applyBorder="1" applyAlignment="1">
      <alignment horizontal="left" wrapText="1"/>
    </xf>
    <xf numFmtId="0" fontId="65" fillId="0" borderId="15" xfId="0" applyFont="1" applyBorder="1" applyAlignment="1">
      <alignment horizontal="left" vertical="center" wrapText="1"/>
    </xf>
    <xf numFmtId="0" fontId="57" fillId="11" borderId="5" xfId="0" applyFont="1" applyFill="1" applyBorder="1" applyAlignment="1">
      <alignment horizontal="left"/>
    </xf>
    <xf numFmtId="0" fontId="57" fillId="11" borderId="4" xfId="0" applyFont="1" applyFill="1" applyBorder="1" applyAlignment="1">
      <alignment horizontal="left"/>
    </xf>
    <xf numFmtId="0" fontId="57" fillId="11" borderId="6" xfId="0" applyFont="1" applyFill="1" applyBorder="1" applyAlignment="1">
      <alignment horizontal="left"/>
    </xf>
    <xf numFmtId="0" fontId="59" fillId="0" borderId="1" xfId="0" applyFont="1" applyBorder="1" applyAlignment="1">
      <alignment horizontal="right"/>
    </xf>
    <xf numFmtId="0" fontId="57" fillId="26" borderId="5" xfId="0" applyFont="1" applyFill="1" applyBorder="1" applyAlignment="1">
      <alignment horizontal="left" vertical="top"/>
    </xf>
    <xf numFmtId="0" fontId="57" fillId="26" borderId="4" xfId="0" applyFont="1" applyFill="1" applyBorder="1" applyAlignment="1">
      <alignment horizontal="left" vertical="top"/>
    </xf>
    <xf numFmtId="0" fontId="57" fillId="26" borderId="6" xfId="0" applyFont="1" applyFill="1" applyBorder="1" applyAlignment="1">
      <alignment horizontal="left" vertical="top"/>
    </xf>
    <xf numFmtId="0" fontId="65" fillId="0" borderId="3" xfId="0" applyFont="1" applyBorder="1" applyAlignment="1">
      <alignment horizontal="left" vertical="top" wrapText="1"/>
    </xf>
    <xf numFmtId="0" fontId="65" fillId="0" borderId="8" xfId="0" applyFont="1" applyBorder="1" applyAlignment="1">
      <alignment horizontal="left" vertical="top" wrapText="1"/>
    </xf>
    <xf numFmtId="0" fontId="65" fillId="0" borderId="0" xfId="0" applyFont="1" applyBorder="1" applyAlignment="1">
      <alignment horizontal="left" vertical="top" wrapText="1"/>
    </xf>
    <xf numFmtId="0" fontId="65" fillId="0" borderId="12" xfId="0" applyFont="1" applyBorder="1" applyAlignment="1">
      <alignment horizontal="left" vertical="top" wrapText="1"/>
    </xf>
    <xf numFmtId="0" fontId="57" fillId="0" borderId="5" xfId="0" applyFont="1" applyBorder="1" applyAlignment="1">
      <alignment horizontal="right" vertical="center"/>
    </xf>
    <xf numFmtId="0" fontId="57" fillId="0" borderId="6" xfId="0" applyFont="1" applyBorder="1" applyAlignment="1">
      <alignment horizontal="right" vertical="center"/>
    </xf>
    <xf numFmtId="0" fontId="57" fillId="27" borderId="70" xfId="0" applyFont="1" applyFill="1" applyBorder="1" applyAlignment="1">
      <alignment horizontal="right" vertical="top" wrapText="1"/>
    </xf>
    <xf numFmtId="0" fontId="57" fillId="27" borderId="8" xfId="0" applyFont="1" applyFill="1" applyBorder="1" applyAlignment="1">
      <alignment horizontal="right" vertical="top" wrapText="1"/>
    </xf>
    <xf numFmtId="0" fontId="57" fillId="27" borderId="9" xfId="0" applyFont="1" applyFill="1" applyBorder="1" applyAlignment="1">
      <alignment horizontal="right" vertical="top" wrapText="1"/>
    </xf>
    <xf numFmtId="0" fontId="57" fillId="27" borderId="12" xfId="0" applyFont="1" applyFill="1" applyBorder="1" applyAlignment="1">
      <alignment horizontal="right" vertical="top" wrapText="1"/>
    </xf>
    <xf numFmtId="2" fontId="57" fillId="27" borderId="2" xfId="0" applyNumberFormat="1" applyFont="1" applyFill="1" applyBorder="1" applyAlignment="1">
      <alignment horizontal="right" vertical="center"/>
    </xf>
    <xf numFmtId="2" fontId="57" fillId="27" borderId="76" xfId="0" applyNumberFormat="1" applyFont="1" applyFill="1" applyBorder="1" applyAlignment="1">
      <alignment horizontal="right" vertical="center"/>
    </xf>
    <xf numFmtId="2" fontId="57" fillId="27" borderId="15" xfId="0" applyNumberFormat="1" applyFont="1" applyFill="1" applyBorder="1" applyAlignment="1">
      <alignment horizontal="right" vertical="center"/>
    </xf>
    <xf numFmtId="0" fontId="57" fillId="0" borderId="5" xfId="0" applyFont="1" applyBorder="1" applyAlignment="1">
      <alignment horizontal="right" vertical="top" wrapText="1"/>
    </xf>
    <xf numFmtId="0" fontId="57" fillId="0" borderId="6" xfId="0" applyFont="1" applyBorder="1" applyAlignment="1">
      <alignment horizontal="right" vertical="top" wrapText="1"/>
    </xf>
    <xf numFmtId="0" fontId="59" fillId="27" borderId="2" xfId="0" applyFont="1" applyFill="1" applyBorder="1" applyAlignment="1" applyProtection="1">
      <alignment horizontal="right" wrapText="1"/>
    </xf>
    <xf numFmtId="0" fontId="65" fillId="25" borderId="1" xfId="0" applyFont="1" applyFill="1" applyBorder="1" applyAlignment="1">
      <alignment horizontal="left" vertical="top" wrapText="1"/>
    </xf>
    <xf numFmtId="0" fontId="65" fillId="27" borderId="1" xfId="0" applyFont="1" applyFill="1" applyBorder="1" applyAlignment="1">
      <alignment horizontal="left" vertical="top" wrapText="1"/>
    </xf>
    <xf numFmtId="0" fontId="65" fillId="0" borderId="7" xfId="0" applyFont="1" applyBorder="1" applyAlignment="1">
      <alignment horizontal="left" vertical="top" wrapText="1"/>
    </xf>
    <xf numFmtId="0" fontId="6" fillId="23" borderId="1" xfId="0" applyFont="1" applyFill="1" applyBorder="1" applyAlignment="1" applyProtection="1">
      <alignment horizontal="center"/>
      <protection locked="0"/>
    </xf>
    <xf numFmtId="0" fontId="57" fillId="2" borderId="1" xfId="0" applyFont="1" applyFill="1" applyBorder="1" applyAlignment="1">
      <alignment horizontal="left"/>
    </xf>
    <xf numFmtId="0" fontId="59" fillId="0" borderId="1" xfId="0" applyFont="1" applyFill="1" applyBorder="1" applyAlignment="1" applyProtection="1">
      <alignment horizontal="right" wrapText="1"/>
    </xf>
    <xf numFmtId="0" fontId="59" fillId="14" borderId="1" xfId="0" applyFont="1" applyFill="1" applyBorder="1" applyAlignment="1" applyProtection="1">
      <alignment horizontal="right" wrapText="1"/>
    </xf>
    <xf numFmtId="0" fontId="57" fillId="14" borderId="1" xfId="0" applyFont="1" applyFill="1" applyBorder="1" applyAlignment="1" applyProtection="1">
      <alignment horizontal="right" wrapText="1"/>
    </xf>
    <xf numFmtId="0" fontId="59" fillId="14" borderId="11" xfId="0" applyFont="1" applyFill="1" applyBorder="1" applyAlignment="1" applyProtection="1">
      <alignment horizontal="left" vertical="top" wrapText="1"/>
    </xf>
    <xf numFmtId="0" fontId="62" fillId="14" borderId="10" xfId="0" applyFont="1" applyFill="1" applyBorder="1" applyAlignment="1" applyProtection="1">
      <alignment horizontal="left" vertical="top" wrapText="1"/>
    </xf>
    <xf numFmtId="0" fontId="59" fillId="0" borderId="70" xfId="0" applyFont="1" applyFill="1" applyBorder="1" applyAlignment="1" applyProtection="1">
      <alignment horizontal="left"/>
    </xf>
    <xf numFmtId="0" fontId="59" fillId="0" borderId="8" xfId="0" applyFont="1" applyFill="1" applyBorder="1" applyAlignment="1" applyProtection="1">
      <alignment horizontal="left"/>
    </xf>
    <xf numFmtId="0" fontId="59" fillId="0" borderId="5" xfId="0" applyFont="1" applyFill="1" applyBorder="1" applyAlignment="1" applyProtection="1">
      <alignment horizontal="left"/>
    </xf>
    <xf numFmtId="0" fontId="59" fillId="0" borderId="6" xfId="0" applyFont="1" applyFill="1" applyBorder="1" applyAlignment="1" applyProtection="1">
      <alignment horizontal="left"/>
    </xf>
    <xf numFmtId="0" fontId="6"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7" fillId="0" borderId="5" xfId="0" applyFont="1" applyBorder="1" applyAlignment="1">
      <alignment horizontal="left" wrapText="1"/>
    </xf>
    <xf numFmtId="0" fontId="7" fillId="0" borderId="4" xfId="0" applyFont="1" applyBorder="1" applyAlignment="1">
      <alignment horizontal="left" wrapText="1"/>
    </xf>
    <xf numFmtId="0" fontId="5" fillId="6" borderId="1" xfId="0" applyFont="1" applyFill="1" applyBorder="1" applyAlignment="1">
      <alignment horizontal="center" wrapText="1"/>
    </xf>
    <xf numFmtId="0" fontId="4" fillId="0" borderId="0" xfId="0" applyFont="1" applyAlignment="1" applyProtection="1">
      <alignment horizontal="left" wrapText="1"/>
    </xf>
    <xf numFmtId="0" fontId="5" fillId="6" borderId="5" xfId="0" applyFont="1" applyFill="1" applyBorder="1" applyAlignment="1" applyProtection="1">
      <alignment horizontal="center"/>
    </xf>
    <xf numFmtId="0" fontId="5" fillId="6" borderId="4" xfId="0" applyFont="1" applyFill="1" applyBorder="1" applyAlignment="1" applyProtection="1">
      <alignment horizontal="center"/>
    </xf>
    <xf numFmtId="0" fontId="5" fillId="6" borderId="6" xfId="0" applyFont="1" applyFill="1" applyBorder="1" applyAlignment="1" applyProtection="1">
      <alignment horizontal="center"/>
    </xf>
    <xf numFmtId="0" fontId="8" fillId="0" borderId="0" xfId="0" applyFont="1" applyAlignment="1" applyProtection="1">
      <alignment horizontal="left" wrapText="1"/>
    </xf>
    <xf numFmtId="0" fontId="9" fillId="0" borderId="0" xfId="0" applyFont="1" applyAlignment="1" applyProtection="1">
      <alignment horizontal="left" wrapText="1"/>
    </xf>
    <xf numFmtId="0" fontId="9" fillId="8" borderId="7" xfId="0" applyFont="1" applyFill="1" applyBorder="1" applyAlignment="1" applyProtection="1">
      <alignment horizontal="center"/>
    </xf>
    <xf numFmtId="0" fontId="4" fillId="0" borderId="0" xfId="0" applyFont="1" applyAlignment="1">
      <alignment horizontal="left"/>
    </xf>
    <xf numFmtId="0" fontId="9" fillId="0" borderId="0" xfId="0" applyFont="1" applyAlignment="1" applyProtection="1">
      <alignment horizontal="left"/>
    </xf>
    <xf numFmtId="2" fontId="59" fillId="0" borderId="1" xfId="0" applyNumberFormat="1" applyFont="1" applyBorder="1" applyProtection="1"/>
    <xf numFmtId="3" fontId="59" fillId="25" borderId="6" xfId="0" applyNumberFormat="1" applyFont="1" applyFill="1" applyBorder="1" applyAlignment="1" applyProtection="1">
      <protection locked="0"/>
    </xf>
  </cellXfs>
  <cellStyles count="2">
    <cellStyle name="Komma" xfId="1" builtinId="3"/>
    <cellStyle name="Standard" xfId="0" builtinId="0"/>
  </cellStyles>
  <dxfs count="149">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FF5050"/>
        </patternFill>
      </fill>
    </dxf>
    <dxf>
      <fill>
        <patternFill>
          <bgColor rgb="FF92D050"/>
        </patternFill>
      </fill>
    </dxf>
    <dxf>
      <fill>
        <patternFill>
          <bgColor theme="4" tint="0.59996337778862885"/>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9" defaultPivotStyle="PivotStyleLight16"/>
  <colors>
    <mruColors>
      <color rgb="FF99FF66"/>
      <color rgb="FFFF99CC"/>
      <color rgb="FFFFFFCC"/>
      <color rgb="FFCC66FF"/>
      <color rgb="FFEAF0F6"/>
      <color rgb="FFFF5050"/>
      <color rgb="FFFFD13F"/>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 Id="rId5" Type="http://schemas.openxmlformats.org/officeDocument/2006/relationships/image" Target="../media/image10.jpeg"/><Relationship Id="rId4"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2</xdr:col>
      <xdr:colOff>419100</xdr:colOff>
      <xdr:row>3</xdr:row>
      <xdr:rowOff>121920</xdr:rowOff>
    </xdr:from>
    <xdr:to>
      <xdr:col>10</xdr:col>
      <xdr:colOff>46237</xdr:colOff>
      <xdr:row>25</xdr:row>
      <xdr:rowOff>114648</xdr:rowOff>
    </xdr:to>
    <xdr:pic>
      <xdr:nvPicPr>
        <xdr:cNvPr id="2" name="Grafik 1">
          <a:extLst>
            <a:ext uri="{FF2B5EF4-FFF2-40B4-BE49-F238E27FC236}">
              <a16:creationId xmlns:a16="http://schemas.microsoft.com/office/drawing/2014/main" id="{996D2E77-AF83-4479-80CE-1308B5ADAFC8}"/>
            </a:ext>
          </a:extLst>
        </xdr:cNvPr>
        <xdr:cNvPicPr>
          <a:picLocks noChangeAspect="1"/>
        </xdr:cNvPicPr>
      </xdr:nvPicPr>
      <xdr:blipFill>
        <a:blip xmlns:r="http://schemas.openxmlformats.org/officeDocument/2006/relationships" r:embed="rId1"/>
        <a:stretch>
          <a:fillRect/>
        </a:stretch>
      </xdr:blipFill>
      <xdr:spPr>
        <a:xfrm>
          <a:off x="2004060" y="746760"/>
          <a:ext cx="5966977" cy="4016088"/>
        </a:xfrm>
        <a:prstGeom prst="rect">
          <a:avLst/>
        </a:prstGeom>
      </xdr:spPr>
    </xdr:pic>
    <xdr:clientData/>
  </xdr:twoCellAnchor>
  <xdr:twoCellAnchor>
    <xdr:from>
      <xdr:col>9</xdr:col>
      <xdr:colOff>297180</xdr:colOff>
      <xdr:row>16</xdr:row>
      <xdr:rowOff>53340</xdr:rowOff>
    </xdr:from>
    <xdr:to>
      <xdr:col>10</xdr:col>
      <xdr:colOff>483108</xdr:colOff>
      <xdr:row>18</xdr:row>
      <xdr:rowOff>172212</xdr:rowOff>
    </xdr:to>
    <xdr:sp macro="" textlink="">
      <xdr:nvSpPr>
        <xdr:cNvPr id="3" name="Pfeil: nach links 2">
          <a:extLst>
            <a:ext uri="{FF2B5EF4-FFF2-40B4-BE49-F238E27FC236}">
              <a16:creationId xmlns:a16="http://schemas.microsoft.com/office/drawing/2014/main" id="{BDB692DC-92EE-46BE-ADB4-278983B4C827}"/>
            </a:ext>
          </a:extLst>
        </xdr:cNvPr>
        <xdr:cNvSpPr/>
      </xdr:nvSpPr>
      <xdr:spPr>
        <a:xfrm>
          <a:off x="7429500" y="3055620"/>
          <a:ext cx="978408" cy="4846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487680</xdr:colOff>
      <xdr:row>15</xdr:row>
      <xdr:rowOff>7620</xdr:rowOff>
    </xdr:from>
    <xdr:to>
      <xdr:col>13</xdr:col>
      <xdr:colOff>274320</xdr:colOff>
      <xdr:row>18</xdr:row>
      <xdr:rowOff>68580</xdr:rowOff>
    </xdr:to>
    <xdr:sp macro="" textlink="">
      <xdr:nvSpPr>
        <xdr:cNvPr id="4" name="Textfeld 3">
          <a:extLst>
            <a:ext uri="{FF2B5EF4-FFF2-40B4-BE49-F238E27FC236}">
              <a16:creationId xmlns:a16="http://schemas.microsoft.com/office/drawing/2014/main" id="{57DEC929-8CAD-4B1B-B3B2-DDAB89E79700}"/>
            </a:ext>
          </a:extLst>
        </xdr:cNvPr>
        <xdr:cNvSpPr txBox="1"/>
      </xdr:nvSpPr>
      <xdr:spPr>
        <a:xfrm>
          <a:off x="8412480" y="2827020"/>
          <a:ext cx="2164080" cy="6096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tragen</a:t>
          </a:r>
          <a:r>
            <a:rPr lang="de-DE" sz="1100" baseline="0"/>
            <a:t> Sie hier die Öffnungszeiten der Kindertageseinrichtung ein. </a:t>
          </a:r>
          <a:endParaRPr lang="de-DE" sz="1100"/>
        </a:p>
      </xdr:txBody>
    </xdr:sp>
    <xdr:clientData/>
  </xdr:twoCellAnchor>
  <xdr:twoCellAnchor>
    <xdr:from>
      <xdr:col>9</xdr:col>
      <xdr:colOff>441960</xdr:colOff>
      <xdr:row>18</xdr:row>
      <xdr:rowOff>137160</xdr:rowOff>
    </xdr:from>
    <xdr:to>
      <xdr:col>10</xdr:col>
      <xdr:colOff>627888</xdr:colOff>
      <xdr:row>21</xdr:row>
      <xdr:rowOff>73152</xdr:rowOff>
    </xdr:to>
    <xdr:sp macro="" textlink="">
      <xdr:nvSpPr>
        <xdr:cNvPr id="5" name="Pfeil: nach links 4">
          <a:extLst>
            <a:ext uri="{FF2B5EF4-FFF2-40B4-BE49-F238E27FC236}">
              <a16:creationId xmlns:a16="http://schemas.microsoft.com/office/drawing/2014/main" id="{C16B93C0-111F-41C2-A9DD-0241AA6AFCA5}"/>
            </a:ext>
          </a:extLst>
        </xdr:cNvPr>
        <xdr:cNvSpPr/>
      </xdr:nvSpPr>
      <xdr:spPr>
        <a:xfrm>
          <a:off x="7574280" y="3505200"/>
          <a:ext cx="978408" cy="4846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632460</xdr:colOff>
      <xdr:row>19</xdr:row>
      <xdr:rowOff>15240</xdr:rowOff>
    </xdr:from>
    <xdr:to>
      <xdr:col>15</xdr:col>
      <xdr:colOff>53340</xdr:colOff>
      <xdr:row>25</xdr:row>
      <xdr:rowOff>0</xdr:rowOff>
    </xdr:to>
    <xdr:sp macro="" textlink="">
      <xdr:nvSpPr>
        <xdr:cNvPr id="6" name="Textfeld 5">
          <a:extLst>
            <a:ext uri="{FF2B5EF4-FFF2-40B4-BE49-F238E27FC236}">
              <a16:creationId xmlns:a16="http://schemas.microsoft.com/office/drawing/2014/main" id="{395208E7-5C95-40BD-A870-5815E8FB8521}"/>
            </a:ext>
          </a:extLst>
        </xdr:cNvPr>
        <xdr:cNvSpPr txBox="1"/>
      </xdr:nvSpPr>
      <xdr:spPr>
        <a:xfrm>
          <a:off x="8557260" y="3566160"/>
          <a:ext cx="3383280" cy="10820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vermerken</a:t>
          </a:r>
          <a:r>
            <a:rPr lang="de-DE" sz="1100" baseline="0"/>
            <a:t> Sie hier die Besonderheiten der Öffnungszeiten. </a:t>
          </a:r>
        </a:p>
        <a:p>
          <a:r>
            <a:rPr lang="de-DE" sz="1100" b="1" baseline="0"/>
            <a:t>Beispiele: </a:t>
          </a:r>
        </a:p>
        <a:p>
          <a:r>
            <a:rPr lang="de-DE" sz="1100" baseline="0"/>
            <a:t>Freitags hat die Krippe nur bis 15 Uhr geöffnet.</a:t>
          </a:r>
        </a:p>
        <a:p>
          <a:r>
            <a:rPr lang="de-DE" sz="1100" baseline="0"/>
            <a:t>Die Kita schließt Freitags bereits um 16 Uhr.</a:t>
          </a:r>
        </a:p>
        <a:p>
          <a:r>
            <a:rPr lang="de-DE" sz="1100" baseline="0"/>
            <a:t>Der Hort bietet in den Ferien folgende Öffnungszeiten </a:t>
          </a:r>
        </a:p>
        <a:p>
          <a:endParaRPr lang="de-DE" sz="1100"/>
        </a:p>
      </xdr:txBody>
    </xdr:sp>
    <xdr:clientData/>
  </xdr:twoCellAnchor>
  <xdr:twoCellAnchor>
    <xdr:from>
      <xdr:col>3</xdr:col>
      <xdr:colOff>536448</xdr:colOff>
      <xdr:row>22</xdr:row>
      <xdr:rowOff>4572</xdr:rowOff>
    </xdr:from>
    <xdr:to>
      <xdr:col>4</xdr:col>
      <xdr:colOff>228600</xdr:colOff>
      <xdr:row>27</xdr:row>
      <xdr:rowOff>68580</xdr:rowOff>
    </xdr:to>
    <xdr:sp macro="" textlink="">
      <xdr:nvSpPr>
        <xdr:cNvPr id="7" name="Pfeil: nach links 6">
          <a:extLst>
            <a:ext uri="{FF2B5EF4-FFF2-40B4-BE49-F238E27FC236}">
              <a16:creationId xmlns:a16="http://schemas.microsoft.com/office/drawing/2014/main" id="{5F4DEF48-E39D-4FF3-B98F-9A5BE5F0EF8D}"/>
            </a:ext>
          </a:extLst>
        </xdr:cNvPr>
        <xdr:cNvSpPr/>
      </xdr:nvSpPr>
      <xdr:spPr>
        <a:xfrm rot="5400000">
          <a:off x="2667000" y="4351020"/>
          <a:ext cx="978408" cy="4846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289560</xdr:colOff>
      <xdr:row>27</xdr:row>
      <xdr:rowOff>60960</xdr:rowOff>
    </xdr:from>
    <xdr:to>
      <xdr:col>8</xdr:col>
      <xdr:colOff>7620</xdr:colOff>
      <xdr:row>33</xdr:row>
      <xdr:rowOff>121920</xdr:rowOff>
    </xdr:to>
    <xdr:sp macro="" textlink="">
      <xdr:nvSpPr>
        <xdr:cNvPr id="8" name="Textfeld 7">
          <a:extLst>
            <a:ext uri="{FF2B5EF4-FFF2-40B4-BE49-F238E27FC236}">
              <a16:creationId xmlns:a16="http://schemas.microsoft.com/office/drawing/2014/main" id="{C3AF4110-DBBD-4A9A-A40B-4B9E58752C83}"/>
            </a:ext>
          </a:extLst>
        </xdr:cNvPr>
        <xdr:cNvSpPr txBox="1"/>
      </xdr:nvSpPr>
      <xdr:spPr>
        <a:xfrm>
          <a:off x="2667000" y="5074920"/>
          <a:ext cx="3680460" cy="11582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tragen Sie hier die</a:t>
          </a:r>
          <a:r>
            <a:rPr lang="de-DE" sz="1100" baseline="0"/>
            <a:t> Schließzeiten der Einrichtung mit der Angabe in Tagen ein.</a:t>
          </a:r>
        </a:p>
        <a:p>
          <a:r>
            <a:rPr lang="de-DE" sz="1100" b="1" baseline="0"/>
            <a:t>Beispiel:</a:t>
          </a:r>
        </a:p>
        <a:p>
          <a:r>
            <a:rPr lang="de-DE" sz="1100"/>
            <a:t>Fasching</a:t>
          </a:r>
          <a:r>
            <a:rPr lang="de-DE" sz="1100" baseline="0"/>
            <a:t> 2 Tage</a:t>
          </a:r>
        </a:p>
        <a:p>
          <a:r>
            <a:rPr lang="de-DE" sz="1100" baseline="0"/>
            <a:t>Sommerferien 15 Tage</a:t>
          </a:r>
        </a:p>
        <a:p>
          <a:r>
            <a:rPr lang="de-DE" sz="1100" baseline="0"/>
            <a:t>4 Pädagogische Tage</a:t>
          </a:r>
          <a:endParaRPr lang="de-DE" sz="1100"/>
        </a:p>
      </xdr:txBody>
    </xdr:sp>
    <xdr:clientData/>
  </xdr:twoCellAnchor>
  <xdr:twoCellAnchor editAs="oneCell">
    <xdr:from>
      <xdr:col>2</xdr:col>
      <xdr:colOff>487680</xdr:colOff>
      <xdr:row>35</xdr:row>
      <xdr:rowOff>15240</xdr:rowOff>
    </xdr:from>
    <xdr:to>
      <xdr:col>10</xdr:col>
      <xdr:colOff>137679</xdr:colOff>
      <xdr:row>53</xdr:row>
      <xdr:rowOff>84111</xdr:rowOff>
    </xdr:to>
    <xdr:pic>
      <xdr:nvPicPr>
        <xdr:cNvPr id="9" name="Grafik 8">
          <a:extLst>
            <a:ext uri="{FF2B5EF4-FFF2-40B4-BE49-F238E27FC236}">
              <a16:creationId xmlns:a16="http://schemas.microsoft.com/office/drawing/2014/main" id="{D425786A-434E-4C01-B6BD-FBBE7DB76BF6}"/>
            </a:ext>
          </a:extLst>
        </xdr:cNvPr>
        <xdr:cNvPicPr>
          <a:picLocks noChangeAspect="1"/>
        </xdr:cNvPicPr>
      </xdr:nvPicPr>
      <xdr:blipFill>
        <a:blip xmlns:r="http://schemas.openxmlformats.org/officeDocument/2006/relationships" r:embed="rId2"/>
        <a:stretch>
          <a:fillRect/>
        </a:stretch>
      </xdr:blipFill>
      <xdr:spPr>
        <a:xfrm>
          <a:off x="2072640" y="6492240"/>
          <a:ext cx="5989839" cy="3360711"/>
        </a:xfrm>
        <a:prstGeom prst="rect">
          <a:avLst/>
        </a:prstGeom>
      </xdr:spPr>
    </xdr:pic>
    <xdr:clientData/>
  </xdr:twoCellAnchor>
  <xdr:twoCellAnchor>
    <xdr:from>
      <xdr:col>1</xdr:col>
      <xdr:colOff>487680</xdr:colOff>
      <xdr:row>6</xdr:row>
      <xdr:rowOff>167640</xdr:rowOff>
    </xdr:from>
    <xdr:to>
      <xdr:col>2</xdr:col>
      <xdr:colOff>513588</xdr:colOff>
      <xdr:row>9</xdr:row>
      <xdr:rowOff>103632</xdr:rowOff>
    </xdr:to>
    <xdr:sp macro="" textlink="">
      <xdr:nvSpPr>
        <xdr:cNvPr id="10" name="Pfeil: nach links 9">
          <a:extLst>
            <a:ext uri="{FF2B5EF4-FFF2-40B4-BE49-F238E27FC236}">
              <a16:creationId xmlns:a16="http://schemas.microsoft.com/office/drawing/2014/main" id="{CB961A86-3EA3-4000-A5F0-B6EB6609C124}"/>
            </a:ext>
          </a:extLst>
        </xdr:cNvPr>
        <xdr:cNvSpPr/>
      </xdr:nvSpPr>
      <xdr:spPr>
        <a:xfrm rot="10800000">
          <a:off x="1280160" y="134112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198120</xdr:colOff>
      <xdr:row>5</xdr:row>
      <xdr:rowOff>114300</xdr:rowOff>
    </xdr:from>
    <xdr:to>
      <xdr:col>1</xdr:col>
      <xdr:colOff>472440</xdr:colOff>
      <xdr:row>19</xdr:row>
      <xdr:rowOff>106680</xdr:rowOff>
    </xdr:to>
    <xdr:sp macro="" textlink="">
      <xdr:nvSpPr>
        <xdr:cNvPr id="11" name="Textfeld 10">
          <a:extLst>
            <a:ext uri="{FF2B5EF4-FFF2-40B4-BE49-F238E27FC236}">
              <a16:creationId xmlns:a16="http://schemas.microsoft.com/office/drawing/2014/main" id="{F3CCF001-E8E5-4852-B9BE-F572D0B44854}"/>
            </a:ext>
          </a:extLst>
        </xdr:cNvPr>
        <xdr:cNvSpPr txBox="1"/>
      </xdr:nvSpPr>
      <xdr:spPr>
        <a:xfrm>
          <a:off x="198120" y="1104900"/>
          <a:ext cx="1066800" cy="2552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Erforderliche</a:t>
          </a:r>
          <a:r>
            <a:rPr lang="de-DE" sz="1100" baseline="0"/>
            <a:t> </a:t>
          </a:r>
          <a:r>
            <a:rPr lang="de-DE" sz="1100"/>
            <a:t>Angaben</a:t>
          </a:r>
          <a:r>
            <a:rPr lang="de-DE" sz="1100" baseline="0"/>
            <a:t> </a:t>
          </a:r>
        </a:p>
        <a:p>
          <a:r>
            <a:rPr lang="de-DE" sz="1100" baseline="0"/>
            <a:t>zur </a:t>
          </a:r>
          <a:r>
            <a:rPr lang="de-DE" sz="1100" b="1" baseline="0"/>
            <a:t>Trägerschaft </a:t>
          </a:r>
          <a:r>
            <a:rPr lang="de-DE" sz="1100" baseline="0"/>
            <a:t>und zur </a:t>
          </a:r>
          <a:r>
            <a:rPr lang="de-DE" sz="1100" b="1" baseline="0"/>
            <a:t>Kindertageseinrichtung.</a:t>
          </a:r>
        </a:p>
        <a:p>
          <a:r>
            <a:rPr lang="de-DE" sz="1100" baseline="0"/>
            <a:t>Bitte achten Sie darauf, ob sich Tel./ Fax oder Email Angaben verändert haben </a:t>
          </a:r>
          <a:endParaRPr lang="de-DE" sz="1100"/>
        </a:p>
      </xdr:txBody>
    </xdr:sp>
    <xdr:clientData/>
  </xdr:twoCellAnchor>
  <xdr:twoCellAnchor>
    <xdr:from>
      <xdr:col>1</xdr:col>
      <xdr:colOff>487680</xdr:colOff>
      <xdr:row>15</xdr:row>
      <xdr:rowOff>38100</xdr:rowOff>
    </xdr:from>
    <xdr:to>
      <xdr:col>2</xdr:col>
      <xdr:colOff>513588</xdr:colOff>
      <xdr:row>17</xdr:row>
      <xdr:rowOff>156972</xdr:rowOff>
    </xdr:to>
    <xdr:sp macro="" textlink="">
      <xdr:nvSpPr>
        <xdr:cNvPr id="15" name="Pfeil: nach links 14">
          <a:extLst>
            <a:ext uri="{FF2B5EF4-FFF2-40B4-BE49-F238E27FC236}">
              <a16:creationId xmlns:a16="http://schemas.microsoft.com/office/drawing/2014/main" id="{9EACFFB4-A573-486E-8825-6AA55C990629}"/>
            </a:ext>
          </a:extLst>
        </xdr:cNvPr>
        <xdr:cNvSpPr/>
      </xdr:nvSpPr>
      <xdr:spPr>
        <a:xfrm rot="10800000">
          <a:off x="1280160" y="285750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632460</xdr:colOff>
      <xdr:row>34</xdr:row>
      <xdr:rowOff>121920</xdr:rowOff>
    </xdr:from>
    <xdr:to>
      <xdr:col>2</xdr:col>
      <xdr:colOff>658368</xdr:colOff>
      <xdr:row>37</xdr:row>
      <xdr:rowOff>57912</xdr:rowOff>
    </xdr:to>
    <xdr:sp macro="" textlink="">
      <xdr:nvSpPr>
        <xdr:cNvPr id="16" name="Pfeil: nach links 15">
          <a:extLst>
            <a:ext uri="{FF2B5EF4-FFF2-40B4-BE49-F238E27FC236}">
              <a16:creationId xmlns:a16="http://schemas.microsoft.com/office/drawing/2014/main" id="{04472AEE-473E-4BD1-B85B-C54BDA6815EC}"/>
            </a:ext>
          </a:extLst>
        </xdr:cNvPr>
        <xdr:cNvSpPr/>
      </xdr:nvSpPr>
      <xdr:spPr>
        <a:xfrm rot="10800000">
          <a:off x="1424940" y="641604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655320</xdr:colOff>
      <xdr:row>45</xdr:row>
      <xdr:rowOff>152400</xdr:rowOff>
    </xdr:from>
    <xdr:to>
      <xdr:col>2</xdr:col>
      <xdr:colOff>681228</xdr:colOff>
      <xdr:row>48</xdr:row>
      <xdr:rowOff>88392</xdr:rowOff>
    </xdr:to>
    <xdr:sp macro="" textlink="">
      <xdr:nvSpPr>
        <xdr:cNvPr id="17" name="Pfeil: nach links 16">
          <a:extLst>
            <a:ext uri="{FF2B5EF4-FFF2-40B4-BE49-F238E27FC236}">
              <a16:creationId xmlns:a16="http://schemas.microsoft.com/office/drawing/2014/main" id="{9E54F142-5E90-408D-9FBD-28B30BCC286C}"/>
            </a:ext>
          </a:extLst>
        </xdr:cNvPr>
        <xdr:cNvSpPr/>
      </xdr:nvSpPr>
      <xdr:spPr>
        <a:xfrm rot="10800000">
          <a:off x="1447800" y="845820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213360</xdr:colOff>
      <xdr:row>33</xdr:row>
      <xdr:rowOff>175260</xdr:rowOff>
    </xdr:from>
    <xdr:to>
      <xdr:col>1</xdr:col>
      <xdr:colOff>632460</xdr:colOff>
      <xdr:row>53</xdr:row>
      <xdr:rowOff>99060</xdr:rowOff>
    </xdr:to>
    <xdr:sp macro="" textlink="">
      <xdr:nvSpPr>
        <xdr:cNvPr id="19" name="Textfeld 18">
          <a:extLst>
            <a:ext uri="{FF2B5EF4-FFF2-40B4-BE49-F238E27FC236}">
              <a16:creationId xmlns:a16="http://schemas.microsoft.com/office/drawing/2014/main" id="{CB3BA45B-3E58-4741-A4A6-5AAB0DF8B660}"/>
            </a:ext>
          </a:extLst>
        </xdr:cNvPr>
        <xdr:cNvSpPr txBox="1"/>
      </xdr:nvSpPr>
      <xdr:spPr>
        <a:xfrm>
          <a:off x="213360" y="6286500"/>
          <a:ext cx="1211580" cy="3581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Erforderliche</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Angaben</a:t>
          </a:r>
          <a:r>
            <a:rPr lang="de-DE" sz="1100" baseline="0">
              <a:solidFill>
                <a:schemeClr val="dk1"/>
              </a:solidFill>
              <a:effectLst/>
              <a:latin typeface="+mn-lt"/>
              <a:ea typeface="+mn-ea"/>
              <a:cs typeface="+mn-cs"/>
            </a:rPr>
            <a:t> </a:t>
          </a:r>
          <a:endParaRPr lang="de-DE">
            <a:effectLst/>
          </a:endParaRPr>
        </a:p>
        <a:p>
          <a:r>
            <a:rPr lang="de-DE" sz="1100"/>
            <a:t>zum beantragten </a:t>
          </a:r>
          <a:r>
            <a:rPr lang="de-DE" sz="1100" b="1"/>
            <a:t>Kind</a:t>
          </a:r>
          <a:r>
            <a:rPr lang="de-DE" sz="1100" baseline="0"/>
            <a:t> und seiner </a:t>
          </a:r>
          <a:r>
            <a:rPr lang="de-DE" sz="1100" b="1" baseline="0"/>
            <a:t>speziellen Bedürfnisse</a:t>
          </a:r>
          <a:r>
            <a:rPr lang="de-DE" sz="1100" baseline="0"/>
            <a:t>. Sowie Angaben für die </a:t>
          </a:r>
          <a:r>
            <a:rPr lang="de-DE" sz="1100" b="1" baseline="0"/>
            <a:t>Bedingungen</a:t>
          </a:r>
          <a:r>
            <a:rPr lang="de-DE" sz="1100" baseline="0"/>
            <a:t> die sich aus der Vereinbarung zur Integration von Kindern mit Behinderung ergeben. U.a.</a:t>
          </a:r>
        </a:p>
        <a:p>
          <a:r>
            <a:rPr lang="de-DE" sz="1100" b="1" baseline="0"/>
            <a:t>Gruppengröße</a:t>
          </a:r>
        </a:p>
        <a:p>
          <a:r>
            <a:rPr lang="de-DE" sz="1100" b="1" baseline="0"/>
            <a:t>Integrationsstunden</a:t>
          </a:r>
          <a:endParaRPr lang="de-DE" sz="1100" b="1"/>
        </a:p>
      </xdr:txBody>
    </xdr:sp>
    <xdr:clientData/>
  </xdr:twoCellAnchor>
  <xdr:twoCellAnchor>
    <xdr:from>
      <xdr:col>9</xdr:col>
      <xdr:colOff>373380</xdr:colOff>
      <xdr:row>40</xdr:row>
      <xdr:rowOff>167640</xdr:rowOff>
    </xdr:from>
    <xdr:to>
      <xdr:col>10</xdr:col>
      <xdr:colOff>559308</xdr:colOff>
      <xdr:row>43</xdr:row>
      <xdr:rowOff>103632</xdr:rowOff>
    </xdr:to>
    <xdr:sp macro="" textlink="">
      <xdr:nvSpPr>
        <xdr:cNvPr id="20" name="Pfeil: nach links 19">
          <a:extLst>
            <a:ext uri="{FF2B5EF4-FFF2-40B4-BE49-F238E27FC236}">
              <a16:creationId xmlns:a16="http://schemas.microsoft.com/office/drawing/2014/main" id="{E36A14BF-75C9-41A2-9681-6E7D1A1B0EDF}"/>
            </a:ext>
          </a:extLst>
        </xdr:cNvPr>
        <xdr:cNvSpPr/>
      </xdr:nvSpPr>
      <xdr:spPr>
        <a:xfrm>
          <a:off x="7505700" y="7559040"/>
          <a:ext cx="978408" cy="4846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571500</xdr:colOff>
      <xdr:row>33</xdr:row>
      <xdr:rowOff>53340</xdr:rowOff>
    </xdr:from>
    <xdr:to>
      <xdr:col>17</xdr:col>
      <xdr:colOff>182880</xdr:colOff>
      <xdr:row>43</xdr:row>
      <xdr:rowOff>53340</xdr:rowOff>
    </xdr:to>
    <xdr:sp macro="" textlink="">
      <xdr:nvSpPr>
        <xdr:cNvPr id="21" name="Textfeld 20">
          <a:extLst>
            <a:ext uri="{FF2B5EF4-FFF2-40B4-BE49-F238E27FC236}">
              <a16:creationId xmlns:a16="http://schemas.microsoft.com/office/drawing/2014/main" id="{617A36FF-5A0B-4A5D-B96F-9CA29A6BFC0E}"/>
            </a:ext>
          </a:extLst>
        </xdr:cNvPr>
        <xdr:cNvSpPr txBox="1"/>
      </xdr:nvSpPr>
      <xdr:spPr>
        <a:xfrm>
          <a:off x="8496300" y="6164580"/>
          <a:ext cx="5158740" cy="18288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benennen Sie hier</a:t>
          </a:r>
          <a:r>
            <a:rPr lang="de-DE" sz="1100" baseline="0"/>
            <a:t> die Art der Behinderung und welche Anforderungen es an die Einrichtung stellt. </a:t>
          </a:r>
        </a:p>
        <a:p>
          <a:r>
            <a:rPr lang="de-DE" sz="1100" b="0" baseline="0"/>
            <a:t>Unter Ziffer 4.3 nennt die Verordnung die Bedingungen zum Raumprogramm. U.a sind Räume zur Differenzierung vorzuhalten. Des Weiteren muss die Einrichtung bei mehr als 3 Kinder mit Behinderung in der Einrichtung über einen Mehrzweckraum (Bewegungsraum) verfügen. </a:t>
          </a:r>
        </a:p>
        <a:p>
          <a:r>
            <a:rPr lang="de-DE" sz="1100" b="1" baseline="0"/>
            <a:t>Beispiel:</a:t>
          </a:r>
        </a:p>
        <a:p>
          <a:r>
            <a:rPr lang="de-DE" sz="1100"/>
            <a:t>Sprachstörung:</a:t>
          </a:r>
          <a:r>
            <a:rPr lang="de-DE" sz="1100" baseline="0"/>
            <a:t> Therapieraum für Kleingruppenarbeit</a:t>
          </a:r>
        </a:p>
        <a:p>
          <a:r>
            <a:rPr lang="de-DE" sz="1100" baseline="0"/>
            <a:t>Bewegungsstörung: Turn-, Bewegungsraum </a:t>
          </a:r>
        </a:p>
        <a:p>
          <a:r>
            <a:rPr lang="de-DE" sz="1100" baseline="0"/>
            <a:t>Sehbehinderung: spezielle Lichtverhältnisse in den Räumen</a:t>
          </a:r>
          <a:endParaRPr lang="de-DE" sz="1100"/>
        </a:p>
      </xdr:txBody>
    </xdr:sp>
    <xdr:clientData/>
  </xdr:twoCellAnchor>
  <xdr:twoCellAnchor>
    <xdr:from>
      <xdr:col>9</xdr:col>
      <xdr:colOff>312420</xdr:colOff>
      <xdr:row>43</xdr:row>
      <xdr:rowOff>137160</xdr:rowOff>
    </xdr:from>
    <xdr:to>
      <xdr:col>10</xdr:col>
      <xdr:colOff>498348</xdr:colOff>
      <xdr:row>46</xdr:row>
      <xdr:rowOff>73152</xdr:rowOff>
    </xdr:to>
    <xdr:sp macro="" textlink="">
      <xdr:nvSpPr>
        <xdr:cNvPr id="22" name="Pfeil: nach links 21">
          <a:extLst>
            <a:ext uri="{FF2B5EF4-FFF2-40B4-BE49-F238E27FC236}">
              <a16:creationId xmlns:a16="http://schemas.microsoft.com/office/drawing/2014/main" id="{7AC50436-35E1-4BC2-8CFB-407190FEA131}"/>
            </a:ext>
          </a:extLst>
        </xdr:cNvPr>
        <xdr:cNvSpPr/>
      </xdr:nvSpPr>
      <xdr:spPr>
        <a:xfrm>
          <a:off x="7444740" y="8077200"/>
          <a:ext cx="978408" cy="484632"/>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oneCellAnchor>
    <xdr:from>
      <xdr:col>10</xdr:col>
      <xdr:colOff>510540</xdr:colOff>
      <xdr:row>43</xdr:row>
      <xdr:rowOff>129540</xdr:rowOff>
    </xdr:from>
    <xdr:ext cx="3444240" cy="1295400"/>
    <xdr:sp macro="" textlink="">
      <xdr:nvSpPr>
        <xdr:cNvPr id="23" name="Textfeld 22">
          <a:extLst>
            <a:ext uri="{FF2B5EF4-FFF2-40B4-BE49-F238E27FC236}">
              <a16:creationId xmlns:a16="http://schemas.microsoft.com/office/drawing/2014/main" id="{78C43F1E-C96F-427B-A739-544DE0117638}"/>
            </a:ext>
          </a:extLst>
        </xdr:cNvPr>
        <xdr:cNvSpPr txBox="1"/>
      </xdr:nvSpPr>
      <xdr:spPr>
        <a:xfrm>
          <a:off x="8435340" y="8069580"/>
          <a:ext cx="3444240" cy="1295400"/>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a:t>Die Vereinbarung benennt</a:t>
          </a:r>
          <a:r>
            <a:rPr lang="de-DE" sz="1100" baseline="0"/>
            <a:t> unter </a:t>
          </a:r>
          <a:r>
            <a:rPr lang="de-DE" sz="1100" b="1" baseline="0"/>
            <a:t>Ziffer 4.5 </a:t>
          </a:r>
          <a:r>
            <a:rPr lang="de-DE" sz="1100" baseline="0"/>
            <a:t>die Gruppengröße und die Anzahl der möglichen Kinder in einer Kindergartengruppe. Sie gibt zur Sicherung der Quallität der Bildung, Erziehung und Betreuung eine Gruppenreduzierung vor. Die Erläuterung hierzu entnehmen Sie bitte dem Reiter </a:t>
          </a:r>
          <a:r>
            <a:rPr lang="de-DE" sz="1100" b="1" baseline="0"/>
            <a:t>Gruppenreduzierung Integration </a:t>
          </a:r>
          <a:endParaRPr lang="de-DE" sz="1100" b="1"/>
        </a:p>
      </xdr:txBody>
    </xdr:sp>
    <xdr:clientData/>
  </xdr:oneCellAnchor>
  <xdr:twoCellAnchor>
    <xdr:from>
      <xdr:col>9</xdr:col>
      <xdr:colOff>678180</xdr:colOff>
      <xdr:row>4</xdr:row>
      <xdr:rowOff>38100</xdr:rowOff>
    </xdr:from>
    <xdr:to>
      <xdr:col>11</xdr:col>
      <xdr:colOff>71628</xdr:colOff>
      <xdr:row>6</xdr:row>
      <xdr:rowOff>156972</xdr:rowOff>
    </xdr:to>
    <xdr:sp macro="" textlink="">
      <xdr:nvSpPr>
        <xdr:cNvPr id="24" name="Pfeil: nach links 23">
          <a:extLst>
            <a:ext uri="{FF2B5EF4-FFF2-40B4-BE49-F238E27FC236}">
              <a16:creationId xmlns:a16="http://schemas.microsoft.com/office/drawing/2014/main" id="{1972F8AA-A5F2-4256-9348-05E75594FDD5}"/>
            </a:ext>
          </a:extLst>
        </xdr:cNvPr>
        <xdr:cNvSpPr/>
      </xdr:nvSpPr>
      <xdr:spPr>
        <a:xfrm>
          <a:off x="7810500" y="845820"/>
          <a:ext cx="978408" cy="484632"/>
        </a:xfrm>
        <a:prstGeom prst="leftArrow">
          <a:avLst/>
        </a:prstGeom>
        <a:solidFill>
          <a:schemeClr val="accent2">
            <a:lumMod val="7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38100</xdr:colOff>
      <xdr:row>2</xdr:row>
      <xdr:rowOff>30480</xdr:rowOff>
    </xdr:from>
    <xdr:to>
      <xdr:col>15</xdr:col>
      <xdr:colOff>68580</xdr:colOff>
      <xdr:row>12</xdr:row>
      <xdr:rowOff>133350</xdr:rowOff>
    </xdr:to>
    <xdr:sp macro="" textlink="">
      <xdr:nvSpPr>
        <xdr:cNvPr id="25" name="Textfeld 24">
          <a:extLst>
            <a:ext uri="{FF2B5EF4-FFF2-40B4-BE49-F238E27FC236}">
              <a16:creationId xmlns:a16="http://schemas.microsoft.com/office/drawing/2014/main" id="{D4D99EFA-C770-4C50-BBFB-E7485A6BDC40}"/>
            </a:ext>
          </a:extLst>
        </xdr:cNvPr>
        <xdr:cNvSpPr txBox="1"/>
      </xdr:nvSpPr>
      <xdr:spPr>
        <a:xfrm>
          <a:off x="8420100" y="443230"/>
          <a:ext cx="3078480" cy="19888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Fachbereich 51.7 Kindertageseinrichtung und Fördermittel</a:t>
          </a:r>
          <a:r>
            <a:rPr lang="de-DE" sz="1100" baseline="0"/>
            <a:t> überprüft in dieser Anlage zum Antrag der Eltern auf Unterstützung die Angaben des Trägers zur Kindertageseinrichtung.</a:t>
          </a:r>
          <a:endParaRPr lang="de-DE" sz="1100"/>
        </a:p>
        <a:p>
          <a:r>
            <a:rPr lang="de-DE" sz="1100"/>
            <a:t>Die Bedingungen ergeben</a:t>
          </a:r>
          <a:r>
            <a:rPr lang="de-DE" sz="1100" baseline="0"/>
            <a:t> sich aus der </a:t>
          </a:r>
          <a:r>
            <a:rPr lang="de-DE" sz="1100" b="1" baseline="0"/>
            <a:t>Vereinbarung zur Integration von Kinder mit Behinderung (Verordnung) </a:t>
          </a:r>
          <a:r>
            <a:rPr lang="de-DE" sz="1100" b="0" baseline="0"/>
            <a:t>zwischen dem Hessischen Städte- und Landkreistag, dem Hessischen Städte- und Gemeindebuund, sowie der Liga der Freien Wohlfahrtspflege Hessen.</a:t>
          </a:r>
          <a:endParaRPr lang="de-DE" sz="1100" b="1"/>
        </a:p>
      </xdr:txBody>
    </xdr:sp>
    <xdr:clientData/>
  </xdr:twoCellAnchor>
  <xdr:twoCellAnchor>
    <xdr:from>
      <xdr:col>3</xdr:col>
      <xdr:colOff>617220</xdr:colOff>
      <xdr:row>53</xdr:row>
      <xdr:rowOff>0</xdr:rowOff>
    </xdr:from>
    <xdr:to>
      <xdr:col>7</xdr:col>
      <xdr:colOff>426720</xdr:colOff>
      <xdr:row>57</xdr:row>
      <xdr:rowOff>7620</xdr:rowOff>
    </xdr:to>
    <xdr:sp macro="" textlink="">
      <xdr:nvSpPr>
        <xdr:cNvPr id="12" name="Textfeld 11">
          <a:extLst>
            <a:ext uri="{FF2B5EF4-FFF2-40B4-BE49-F238E27FC236}">
              <a16:creationId xmlns:a16="http://schemas.microsoft.com/office/drawing/2014/main" id="{11353C28-6473-43DA-86C8-9D8B46F4CFE2}"/>
            </a:ext>
          </a:extLst>
        </xdr:cNvPr>
        <xdr:cNvSpPr txBox="1"/>
      </xdr:nvSpPr>
      <xdr:spPr>
        <a:xfrm>
          <a:off x="2994660" y="9768840"/>
          <a:ext cx="2979420" cy="7391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a:t>
          </a:r>
          <a:r>
            <a:rPr lang="de-DE" sz="1100" baseline="0"/>
            <a:t> Einzutragende Altersgruppe sind:</a:t>
          </a:r>
        </a:p>
        <a:p>
          <a:r>
            <a:rPr lang="de-DE" sz="1100" baseline="0"/>
            <a:t>0 - 3 Jahre</a:t>
          </a:r>
        </a:p>
        <a:p>
          <a:r>
            <a:rPr lang="de-DE" sz="1100" baseline="0"/>
            <a:t>3 - Schuleintritt</a:t>
          </a:r>
        </a:p>
        <a:p>
          <a:r>
            <a:rPr lang="de-DE" sz="1100" baseline="0"/>
            <a:t>Hortkind </a:t>
          </a:r>
          <a:endParaRPr lang="de-DE" sz="1100"/>
        </a:p>
      </xdr:txBody>
    </xdr:sp>
    <xdr:clientData/>
  </xdr:twoCellAnchor>
  <xdr:twoCellAnchor>
    <xdr:from>
      <xdr:col>10</xdr:col>
      <xdr:colOff>342900</xdr:colOff>
      <xdr:row>52</xdr:row>
      <xdr:rowOff>7620</xdr:rowOff>
    </xdr:from>
    <xdr:to>
      <xdr:col>13</xdr:col>
      <xdr:colOff>601980</xdr:colOff>
      <xdr:row>59</xdr:row>
      <xdr:rowOff>76200</xdr:rowOff>
    </xdr:to>
    <xdr:sp macro="" textlink="">
      <xdr:nvSpPr>
        <xdr:cNvPr id="13" name="Textfeld 12">
          <a:extLst>
            <a:ext uri="{FF2B5EF4-FFF2-40B4-BE49-F238E27FC236}">
              <a16:creationId xmlns:a16="http://schemas.microsoft.com/office/drawing/2014/main" id="{7F08C949-1655-42EC-B0A3-EFD785ADBBC0}"/>
            </a:ext>
          </a:extLst>
        </xdr:cNvPr>
        <xdr:cNvSpPr txBox="1"/>
      </xdr:nvSpPr>
      <xdr:spPr>
        <a:xfrm>
          <a:off x="8267700" y="9593580"/>
          <a:ext cx="2636520" cy="13487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vertraglich</a:t>
          </a:r>
          <a:r>
            <a:rPr lang="de-DE" sz="1100" baseline="0"/>
            <a:t> vereinbarte Betreuungszeit bezieht sich auf die Mittelwerte für die Berechnung. Möglich sind:</a:t>
          </a:r>
        </a:p>
        <a:p>
          <a:r>
            <a:rPr lang="de-DE" sz="1100"/>
            <a:t>bis zu 25 Std. = </a:t>
          </a:r>
          <a:r>
            <a:rPr lang="de-DE" sz="1100" b="1"/>
            <a:t>22,5 Std</a:t>
          </a:r>
          <a:r>
            <a:rPr lang="de-DE" sz="1100"/>
            <a:t>.; </a:t>
          </a:r>
        </a:p>
        <a:p>
          <a:r>
            <a:rPr lang="de-DE" sz="1100"/>
            <a:t>mehr als 25 bis zu 35 Std. = </a:t>
          </a:r>
          <a:r>
            <a:rPr lang="de-DE" sz="1100" b="1"/>
            <a:t>30 Std</a:t>
          </a:r>
          <a:r>
            <a:rPr lang="de-DE" sz="1100"/>
            <a:t>.; </a:t>
          </a:r>
        </a:p>
        <a:p>
          <a:r>
            <a:rPr lang="de-DE" sz="1100"/>
            <a:t>mehr als 35 bis unter 45 Std. </a:t>
          </a:r>
          <a:r>
            <a:rPr lang="de-DE" sz="1100" b="1"/>
            <a:t>= 42,5 Std</a:t>
          </a:r>
          <a:r>
            <a:rPr lang="de-DE" sz="1100"/>
            <a:t>.;</a:t>
          </a:r>
        </a:p>
        <a:p>
          <a:r>
            <a:rPr lang="de-DE" sz="1100"/>
            <a:t> 45 Std. und mehr = </a:t>
          </a:r>
          <a:r>
            <a:rPr lang="de-DE" sz="1100" b="1"/>
            <a:t>50 Std.</a:t>
          </a:r>
        </a:p>
      </xdr:txBody>
    </xdr:sp>
    <xdr:clientData/>
  </xdr:twoCellAnchor>
  <xdr:twoCellAnchor>
    <xdr:from>
      <xdr:col>0</xdr:col>
      <xdr:colOff>784860</xdr:colOff>
      <xdr:row>57</xdr:row>
      <xdr:rowOff>91440</xdr:rowOff>
    </xdr:from>
    <xdr:to>
      <xdr:col>7</xdr:col>
      <xdr:colOff>594360</xdr:colOff>
      <xdr:row>67</xdr:row>
      <xdr:rowOff>83820</xdr:rowOff>
    </xdr:to>
    <xdr:sp macro="" textlink="">
      <xdr:nvSpPr>
        <xdr:cNvPr id="14" name="Textfeld 13">
          <a:extLst>
            <a:ext uri="{FF2B5EF4-FFF2-40B4-BE49-F238E27FC236}">
              <a16:creationId xmlns:a16="http://schemas.microsoft.com/office/drawing/2014/main" id="{FCC0AA40-11FB-4900-A853-41FC875E7E30}"/>
            </a:ext>
          </a:extLst>
        </xdr:cNvPr>
        <xdr:cNvSpPr txBox="1"/>
      </xdr:nvSpPr>
      <xdr:spPr>
        <a:xfrm>
          <a:off x="784860" y="10591800"/>
          <a:ext cx="5356860" cy="182118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Ziffer 5</a:t>
          </a:r>
          <a:r>
            <a:rPr lang="de-DE" sz="1100"/>
            <a:t> der Vereinbarung benennt,</a:t>
          </a:r>
          <a:r>
            <a:rPr lang="de-DE" sz="1100" baseline="0"/>
            <a:t> dass zur Sicherstellung der zusätzlichen Hilfen </a:t>
          </a:r>
          <a:r>
            <a:rPr lang="de-DE" sz="1100" u="sng" baseline="0"/>
            <a:t>zusätzliche</a:t>
          </a:r>
          <a:r>
            <a:rPr lang="de-DE" sz="1100" baseline="0"/>
            <a:t> Stunden in der Einrichtung vorzuhalten sind. </a:t>
          </a:r>
        </a:p>
        <a:p>
          <a:r>
            <a:rPr lang="de-DE" sz="1100" b="1" baseline="0"/>
            <a:t>Ziffer 5.1 </a:t>
          </a:r>
          <a:r>
            <a:rPr lang="de-DE" sz="1100" baseline="0"/>
            <a:t>benennt die zusätzlichen Stunden.</a:t>
          </a:r>
        </a:p>
        <a:p>
          <a:r>
            <a:rPr lang="de-DE" sz="1100" baseline="0"/>
            <a:t>Für jedes Kind unter drei Jahren sind </a:t>
          </a:r>
          <a:r>
            <a:rPr lang="de-DE" sz="1100" b="1" baseline="0"/>
            <a:t>13 Stunden</a:t>
          </a:r>
          <a:r>
            <a:rPr lang="de-DE" sz="1100" baseline="0"/>
            <a:t> in der Regel vorgesehen. </a:t>
          </a:r>
        </a:p>
        <a:p>
          <a:r>
            <a:rPr lang="de-DE" sz="1100" baseline="0"/>
            <a:t>Für jedes Kind über drei Jahren sind </a:t>
          </a:r>
          <a:r>
            <a:rPr lang="de-DE" sz="1100" b="1" baseline="0"/>
            <a:t>15 Stunden</a:t>
          </a:r>
          <a:r>
            <a:rPr lang="de-DE" sz="1100" baseline="0"/>
            <a:t> in der Regel vorgesehen. </a:t>
          </a:r>
        </a:p>
        <a:p>
          <a:r>
            <a:rPr lang="de-DE" sz="1100" baseline="0"/>
            <a:t>DIe Stunden können auf mehrere Personen aufgeteilt werden.</a:t>
          </a:r>
        </a:p>
        <a:p>
          <a:r>
            <a:rPr lang="de-DE" sz="1100" b="1" baseline="0"/>
            <a:t>Ziffer 5.2 </a:t>
          </a:r>
          <a:r>
            <a:rPr lang="de-DE" sz="1100" b="0" baseline="0"/>
            <a:t>d</a:t>
          </a:r>
          <a:r>
            <a:rPr lang="de-DE" sz="1100" baseline="0"/>
            <a:t>er Vereinbarung erläutert die </a:t>
          </a:r>
          <a:r>
            <a:rPr lang="de-DE" sz="1100" b="1" baseline="0"/>
            <a:t>anerkannten Berufsgruppen</a:t>
          </a:r>
          <a:r>
            <a:rPr lang="de-DE" sz="1100" baseline="0"/>
            <a:t>. </a:t>
          </a:r>
        </a:p>
        <a:p>
          <a:r>
            <a:rPr lang="de-DE" sz="1100" baseline="0"/>
            <a:t>Hier gelten zum einen die gesetzlichen Fachkräfte nach § 25b HKJGB. Darüber hinaus können Fachkräfte über die Fachaufsicht genehmigt werden die eine qualifizierte Ausbildung vorweisen, die den individuellen Bedarf des Kindes deckt. </a:t>
          </a:r>
          <a:endParaRPr lang="de-DE" sz="1100"/>
        </a:p>
      </xdr:txBody>
    </xdr:sp>
    <xdr:clientData/>
  </xdr:twoCellAnchor>
  <xdr:twoCellAnchor>
    <xdr:from>
      <xdr:col>1</xdr:col>
      <xdr:colOff>784860</xdr:colOff>
      <xdr:row>48</xdr:row>
      <xdr:rowOff>7620</xdr:rowOff>
    </xdr:from>
    <xdr:to>
      <xdr:col>2</xdr:col>
      <xdr:colOff>678180</xdr:colOff>
      <xdr:row>57</xdr:row>
      <xdr:rowOff>76200</xdr:rowOff>
    </xdr:to>
    <xdr:sp macro="" textlink="">
      <xdr:nvSpPr>
        <xdr:cNvPr id="18" name="Pfeil: gebogen 17">
          <a:extLst>
            <a:ext uri="{FF2B5EF4-FFF2-40B4-BE49-F238E27FC236}">
              <a16:creationId xmlns:a16="http://schemas.microsoft.com/office/drawing/2014/main" id="{1C324D56-84DA-4F0D-9386-540E4AB86678}"/>
            </a:ext>
          </a:extLst>
        </xdr:cNvPr>
        <xdr:cNvSpPr/>
      </xdr:nvSpPr>
      <xdr:spPr>
        <a:xfrm>
          <a:off x="1577340" y="8862060"/>
          <a:ext cx="685800" cy="1714500"/>
        </a:xfrm>
        <a:prstGeom prst="ben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xdr:from>
      <xdr:col>4</xdr:col>
      <xdr:colOff>548640</xdr:colOff>
      <xdr:row>49</xdr:row>
      <xdr:rowOff>15240</xdr:rowOff>
    </xdr:from>
    <xdr:to>
      <xdr:col>9</xdr:col>
      <xdr:colOff>518160</xdr:colOff>
      <xdr:row>60</xdr:row>
      <xdr:rowOff>76200</xdr:rowOff>
    </xdr:to>
    <xdr:cxnSp macro="">
      <xdr:nvCxnSpPr>
        <xdr:cNvPr id="31" name="Gerade Verbindung mit Pfeil 30">
          <a:extLst>
            <a:ext uri="{FF2B5EF4-FFF2-40B4-BE49-F238E27FC236}">
              <a16:creationId xmlns:a16="http://schemas.microsoft.com/office/drawing/2014/main" id="{EEBBAE82-027C-45D0-8194-BA91EECB63D4}"/>
            </a:ext>
          </a:extLst>
        </xdr:cNvPr>
        <xdr:cNvCxnSpPr/>
      </xdr:nvCxnSpPr>
      <xdr:spPr>
        <a:xfrm flipV="1">
          <a:off x="3718560" y="9052560"/>
          <a:ext cx="3931920" cy="2072640"/>
        </a:xfrm>
        <a:prstGeom prst="straightConnector1">
          <a:avLst/>
        </a:prstGeom>
        <a:ln w="57150">
          <a:solidFill>
            <a:schemeClr val="accent3">
              <a:lumMod val="60000"/>
              <a:lumOff val="40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327660</xdr:colOff>
      <xdr:row>49</xdr:row>
      <xdr:rowOff>38100</xdr:rowOff>
    </xdr:from>
    <xdr:to>
      <xdr:col>7</xdr:col>
      <xdr:colOff>510540</xdr:colOff>
      <xdr:row>64</xdr:row>
      <xdr:rowOff>45720</xdr:rowOff>
    </xdr:to>
    <xdr:cxnSp macro="">
      <xdr:nvCxnSpPr>
        <xdr:cNvPr id="36" name="Gerade Verbindung mit Pfeil 35">
          <a:extLst>
            <a:ext uri="{FF2B5EF4-FFF2-40B4-BE49-F238E27FC236}">
              <a16:creationId xmlns:a16="http://schemas.microsoft.com/office/drawing/2014/main" id="{A1032124-E3DB-4825-BBC8-7843E84F7898}"/>
            </a:ext>
          </a:extLst>
        </xdr:cNvPr>
        <xdr:cNvCxnSpPr/>
      </xdr:nvCxnSpPr>
      <xdr:spPr>
        <a:xfrm flipV="1">
          <a:off x="5082540" y="9075420"/>
          <a:ext cx="975360" cy="2750820"/>
        </a:xfrm>
        <a:prstGeom prst="straightConnector1">
          <a:avLst/>
        </a:prstGeom>
        <a:ln w="57150">
          <a:solidFill>
            <a:schemeClr val="accent3">
              <a:lumMod val="60000"/>
              <a:lumOff val="40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4</xdr:col>
      <xdr:colOff>99060</xdr:colOff>
      <xdr:row>71</xdr:row>
      <xdr:rowOff>160020</xdr:rowOff>
    </xdr:from>
    <xdr:to>
      <xdr:col>15</xdr:col>
      <xdr:colOff>457987</xdr:colOff>
      <xdr:row>94</xdr:row>
      <xdr:rowOff>152764</xdr:rowOff>
    </xdr:to>
    <xdr:pic>
      <xdr:nvPicPr>
        <xdr:cNvPr id="28" name="Grafik 27">
          <a:extLst>
            <a:ext uri="{FF2B5EF4-FFF2-40B4-BE49-F238E27FC236}">
              <a16:creationId xmlns:a16="http://schemas.microsoft.com/office/drawing/2014/main" id="{F6BC1150-B915-4658-A4E1-47CE93F9FC90}"/>
            </a:ext>
          </a:extLst>
        </xdr:cNvPr>
        <xdr:cNvPicPr>
          <a:picLocks noChangeAspect="1"/>
        </xdr:cNvPicPr>
      </xdr:nvPicPr>
      <xdr:blipFill>
        <a:blip xmlns:r="http://schemas.openxmlformats.org/officeDocument/2006/relationships" r:embed="rId3"/>
        <a:stretch>
          <a:fillRect/>
        </a:stretch>
      </xdr:blipFill>
      <xdr:spPr>
        <a:xfrm>
          <a:off x="3268980" y="12854940"/>
          <a:ext cx="9076207" cy="4198984"/>
        </a:xfrm>
        <a:prstGeom prst="rect">
          <a:avLst/>
        </a:prstGeom>
      </xdr:spPr>
    </xdr:pic>
    <xdr:clientData/>
  </xdr:twoCellAnchor>
  <xdr:twoCellAnchor>
    <xdr:from>
      <xdr:col>3</xdr:col>
      <xdr:colOff>60960</xdr:colOff>
      <xdr:row>72</xdr:row>
      <xdr:rowOff>160020</xdr:rowOff>
    </xdr:from>
    <xdr:to>
      <xdr:col>4</xdr:col>
      <xdr:colOff>86868</xdr:colOff>
      <xdr:row>75</xdr:row>
      <xdr:rowOff>96012</xdr:rowOff>
    </xdr:to>
    <xdr:sp macro="" textlink="">
      <xdr:nvSpPr>
        <xdr:cNvPr id="33" name="Pfeil: nach links 32">
          <a:extLst>
            <a:ext uri="{FF2B5EF4-FFF2-40B4-BE49-F238E27FC236}">
              <a16:creationId xmlns:a16="http://schemas.microsoft.com/office/drawing/2014/main" id="{D48A0EA9-7F86-4B65-863F-4DC2B8385DC7}"/>
            </a:ext>
          </a:extLst>
        </xdr:cNvPr>
        <xdr:cNvSpPr/>
      </xdr:nvSpPr>
      <xdr:spPr>
        <a:xfrm rot="10800000">
          <a:off x="2438400" y="13037820"/>
          <a:ext cx="818388" cy="484632"/>
        </a:xfrm>
        <a:prstGeom prst="leftArrow">
          <a:avLst/>
        </a:prstGeom>
        <a:solidFill>
          <a:schemeClr val="accent1"/>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205740</xdr:colOff>
      <xdr:row>72</xdr:row>
      <xdr:rowOff>144780</xdr:rowOff>
    </xdr:from>
    <xdr:to>
      <xdr:col>3</xdr:col>
      <xdr:colOff>60960</xdr:colOff>
      <xdr:row>88</xdr:row>
      <xdr:rowOff>69850</xdr:rowOff>
    </xdr:to>
    <xdr:sp macro="" textlink="">
      <xdr:nvSpPr>
        <xdr:cNvPr id="29" name="Textfeld 28">
          <a:extLst>
            <a:ext uri="{FF2B5EF4-FFF2-40B4-BE49-F238E27FC236}">
              <a16:creationId xmlns:a16="http://schemas.microsoft.com/office/drawing/2014/main" id="{772C1ACE-0DEF-470D-AB9F-78BC90EDB708}"/>
            </a:ext>
          </a:extLst>
        </xdr:cNvPr>
        <xdr:cNvSpPr txBox="1"/>
      </xdr:nvSpPr>
      <xdr:spPr>
        <a:xfrm>
          <a:off x="205740" y="13536930"/>
          <a:ext cx="2141220" cy="287147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Der </a:t>
          </a:r>
          <a:r>
            <a:rPr lang="de-DE" sz="1100" b="1" i="0">
              <a:solidFill>
                <a:schemeClr val="dk1"/>
              </a:solidFill>
              <a:effectLst/>
              <a:latin typeface="+mn-lt"/>
              <a:ea typeface="+mn-ea"/>
              <a:cs typeface="+mn-cs"/>
            </a:rPr>
            <a:t>Netto-Mindestpersonalbedarf </a:t>
          </a:r>
          <a:r>
            <a:rPr lang="de-DE" sz="1100" b="0" i="0">
              <a:solidFill>
                <a:schemeClr val="dk1"/>
              </a:solidFill>
              <a:effectLst/>
              <a:latin typeface="+mn-lt"/>
              <a:ea typeface="+mn-ea"/>
              <a:cs typeface="+mn-cs"/>
            </a:rPr>
            <a:t>gemäß</a:t>
          </a:r>
          <a:r>
            <a:rPr lang="de-DE" sz="1100" b="0" i="0" baseline="0">
              <a:solidFill>
                <a:schemeClr val="dk1"/>
              </a:solidFill>
              <a:effectLst/>
              <a:latin typeface="+mn-lt"/>
              <a:ea typeface="+mn-ea"/>
              <a:cs typeface="+mn-cs"/>
            </a:rPr>
            <a:t> </a:t>
          </a:r>
          <a:r>
            <a:rPr lang="de-DE" sz="1100" b="0" i="0">
              <a:solidFill>
                <a:schemeClr val="dk1"/>
              </a:solidFill>
              <a:effectLst/>
              <a:latin typeface="+mn-lt"/>
              <a:ea typeface="+mn-ea"/>
              <a:cs typeface="+mn-cs"/>
            </a:rPr>
            <a:t>§ 25c HKJGB</a:t>
          </a:r>
        </a:p>
        <a:p>
          <a:r>
            <a:rPr lang="de-DE" sz="1100" b="0" i="0">
              <a:solidFill>
                <a:schemeClr val="dk1"/>
              </a:solidFill>
              <a:effectLst/>
              <a:latin typeface="+mn-lt"/>
              <a:ea typeface="+mn-ea"/>
              <a:cs typeface="+mn-cs"/>
            </a:rPr>
            <a:t> ist </a:t>
          </a:r>
          <a:r>
            <a:rPr lang="de-DE" sz="1100" b="1" i="0">
              <a:solidFill>
                <a:schemeClr val="dk1"/>
              </a:solidFill>
              <a:effectLst/>
              <a:latin typeface="+mn-lt"/>
              <a:ea typeface="+mn-ea"/>
              <a:cs typeface="+mn-cs"/>
            </a:rPr>
            <a:t>kindbezogen</a:t>
          </a:r>
          <a:r>
            <a:rPr lang="de-DE" sz="1100" b="0" i="0">
              <a:solidFill>
                <a:schemeClr val="dk1"/>
              </a:solidFill>
              <a:effectLst/>
              <a:latin typeface="+mn-lt"/>
              <a:ea typeface="+mn-ea"/>
              <a:cs typeface="+mn-cs"/>
            </a:rPr>
            <a:t> zu errechnen und richtet sich nach:</a:t>
          </a:r>
        </a:p>
        <a:p>
          <a:r>
            <a:rPr lang="de-DE" sz="1100" b="0" i="0">
              <a:solidFill>
                <a:schemeClr val="dk1"/>
              </a:solidFill>
              <a:effectLst/>
              <a:latin typeface="+mn-lt"/>
              <a:ea typeface="+mn-ea"/>
              <a:cs typeface="+mn-cs"/>
            </a:rPr>
            <a:t>- der Zahl der </a:t>
          </a:r>
          <a:r>
            <a:rPr lang="de-DE" sz="1100" b="1" i="0">
              <a:solidFill>
                <a:schemeClr val="dk1"/>
              </a:solidFill>
              <a:effectLst/>
              <a:latin typeface="+mn-lt"/>
              <a:ea typeface="+mn-ea"/>
              <a:cs typeface="+mn-cs"/>
            </a:rPr>
            <a:t>vertraglich aufgenommenen Kinder</a:t>
          </a:r>
          <a:r>
            <a:rPr lang="de-DE" sz="1100" b="0" i="0">
              <a:solidFill>
                <a:schemeClr val="dk1"/>
              </a:solidFill>
              <a:effectLst/>
              <a:latin typeface="+mn-lt"/>
              <a:ea typeface="+mn-ea"/>
              <a:cs typeface="+mn-cs"/>
            </a:rPr>
            <a:t> in der Einrichtung, </a:t>
          </a:r>
        </a:p>
        <a:p>
          <a:r>
            <a:rPr lang="de-DE" sz="1100" b="0" i="0">
              <a:solidFill>
                <a:schemeClr val="dk1"/>
              </a:solidFill>
              <a:effectLst/>
              <a:latin typeface="+mn-lt"/>
              <a:ea typeface="+mn-ea"/>
              <a:cs typeface="+mn-cs"/>
            </a:rPr>
            <a:t>- </a:t>
          </a:r>
          <a:r>
            <a:rPr lang="de-DE" sz="1100" b="1" i="0">
              <a:solidFill>
                <a:schemeClr val="dk1"/>
              </a:solidFill>
              <a:effectLst/>
              <a:latin typeface="+mn-lt"/>
              <a:ea typeface="+mn-ea"/>
              <a:cs typeface="+mn-cs"/>
            </a:rPr>
            <a:t>dem Alter der Kinder </a:t>
          </a:r>
          <a:r>
            <a:rPr lang="de-DE" sz="1100" b="0" i="0">
              <a:solidFill>
                <a:schemeClr val="dk1"/>
              </a:solidFill>
              <a:effectLst/>
              <a:latin typeface="+mn-lt"/>
              <a:ea typeface="+mn-ea"/>
              <a:cs typeface="+mn-cs"/>
            </a:rPr>
            <a:t>(hieraus ergibt sich der für das Kind maßgebliche </a:t>
          </a:r>
          <a:r>
            <a:rPr lang="de-DE" sz="1100" b="1" i="0">
              <a:solidFill>
                <a:schemeClr val="dk1"/>
              </a:solidFill>
              <a:effectLst/>
              <a:latin typeface="+mn-lt"/>
              <a:ea typeface="+mn-ea"/>
              <a:cs typeface="+mn-cs"/>
            </a:rPr>
            <a:t>Fachkraftfaktor</a:t>
          </a:r>
          <a:r>
            <a:rPr lang="de-DE" sz="1100" b="0" i="0">
              <a:solidFill>
                <a:schemeClr val="dk1"/>
              </a:solidFill>
              <a:effectLst/>
              <a:latin typeface="+mn-lt"/>
              <a:ea typeface="+mn-ea"/>
              <a:cs typeface="+mn-cs"/>
            </a:rPr>
            <a:t>) und </a:t>
          </a:r>
        </a:p>
        <a:p>
          <a:r>
            <a:rPr lang="de-DE" sz="1100" b="0" i="0">
              <a:solidFill>
                <a:schemeClr val="dk1"/>
              </a:solidFill>
              <a:effectLst/>
              <a:latin typeface="+mn-lt"/>
              <a:ea typeface="+mn-ea"/>
              <a:cs typeface="+mn-cs"/>
            </a:rPr>
            <a:t>- ihrer vertraglich festgelegten </a:t>
          </a:r>
          <a:r>
            <a:rPr lang="de-DE" sz="1100" b="1" i="0">
              <a:solidFill>
                <a:schemeClr val="dk1"/>
              </a:solidFill>
              <a:effectLst/>
              <a:latin typeface="+mn-lt"/>
              <a:ea typeface="+mn-ea"/>
              <a:cs typeface="+mn-cs"/>
            </a:rPr>
            <a:t>Betreuungszeit</a:t>
          </a:r>
          <a:r>
            <a:rPr lang="de-DE" sz="1100" b="0" i="0">
              <a:solidFill>
                <a:schemeClr val="dk1"/>
              </a:solidFill>
              <a:effectLst/>
              <a:latin typeface="+mn-lt"/>
              <a:ea typeface="+mn-ea"/>
              <a:cs typeface="+mn-cs"/>
            </a:rPr>
            <a:t> (hieraus ergibt sich der für das Kind maßgebliche </a:t>
          </a:r>
          <a:r>
            <a:rPr lang="de-DE" sz="1100" b="1" i="0">
              <a:solidFill>
                <a:schemeClr val="dk1"/>
              </a:solidFill>
              <a:effectLst/>
              <a:latin typeface="+mn-lt"/>
              <a:ea typeface="+mn-ea"/>
              <a:cs typeface="+mn-cs"/>
            </a:rPr>
            <a:t>Betreuungsmittelwert</a:t>
          </a:r>
          <a:endParaRPr lang="de-DE" sz="1100"/>
        </a:p>
      </xdr:txBody>
    </xdr:sp>
    <xdr:clientData/>
  </xdr:twoCellAnchor>
  <xdr:twoCellAnchor>
    <xdr:from>
      <xdr:col>0</xdr:col>
      <xdr:colOff>198120</xdr:colOff>
      <xdr:row>88</xdr:row>
      <xdr:rowOff>167640</xdr:rowOff>
    </xdr:from>
    <xdr:to>
      <xdr:col>3</xdr:col>
      <xdr:colOff>457200</xdr:colOff>
      <xdr:row>97</xdr:row>
      <xdr:rowOff>7620</xdr:rowOff>
    </xdr:to>
    <xdr:sp macro="" textlink="">
      <xdr:nvSpPr>
        <xdr:cNvPr id="30" name="Textfeld 29">
          <a:extLst>
            <a:ext uri="{FF2B5EF4-FFF2-40B4-BE49-F238E27FC236}">
              <a16:creationId xmlns:a16="http://schemas.microsoft.com/office/drawing/2014/main" id="{E9602CDB-8A2D-427B-BE7E-AB86B203FA1D}"/>
            </a:ext>
          </a:extLst>
        </xdr:cNvPr>
        <xdr:cNvSpPr txBox="1"/>
      </xdr:nvSpPr>
      <xdr:spPr>
        <a:xfrm>
          <a:off x="198120" y="15971520"/>
          <a:ext cx="2636520" cy="14859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baseline="30000">
              <a:solidFill>
                <a:schemeClr val="dk1"/>
              </a:solidFill>
              <a:effectLst/>
              <a:latin typeface="+mn-lt"/>
              <a:ea typeface="+mn-ea"/>
              <a:cs typeface="+mn-cs"/>
            </a:rPr>
            <a:t>1</a:t>
          </a:r>
          <a:r>
            <a:rPr lang="de-DE" sz="1100" b="1" i="0" u="none" strike="noStrike">
              <a:solidFill>
                <a:schemeClr val="dk1"/>
              </a:solidFill>
              <a:effectLst/>
              <a:latin typeface="+mn-lt"/>
              <a:ea typeface="+mn-ea"/>
              <a:cs typeface="+mn-cs"/>
            </a:rPr>
            <a:t>Betreuungsmittelwerte</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der vertragl. oder satzungsgemäß vereinbarten wöchentl. Betreuungszeit der Kinder </a:t>
          </a:r>
        </a:p>
        <a:p>
          <a:r>
            <a:rPr lang="de-DE" sz="1100" b="0" i="0" u="none" strike="noStrike">
              <a:solidFill>
                <a:schemeClr val="dk1"/>
              </a:solidFill>
              <a:effectLst/>
              <a:latin typeface="+mn-lt"/>
              <a:ea typeface="+mn-ea"/>
              <a:cs typeface="+mn-cs"/>
            </a:rPr>
            <a:t>bis zu 25 Std. = </a:t>
          </a:r>
          <a:r>
            <a:rPr lang="de-DE" sz="1100" b="1" i="0" u="none" strike="noStrike">
              <a:solidFill>
                <a:schemeClr val="dk1"/>
              </a:solidFill>
              <a:effectLst/>
              <a:latin typeface="+mn-lt"/>
              <a:ea typeface="+mn-ea"/>
              <a:cs typeface="+mn-cs"/>
            </a:rPr>
            <a:t>22,5 Std.</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mehr als 25 bis zu 35 Std. = </a:t>
          </a:r>
          <a:r>
            <a:rPr lang="de-DE" sz="1100" b="1" i="0" u="none" strike="noStrike">
              <a:solidFill>
                <a:schemeClr val="dk1"/>
              </a:solidFill>
              <a:effectLst/>
              <a:latin typeface="+mn-lt"/>
              <a:ea typeface="+mn-ea"/>
              <a:cs typeface="+mn-cs"/>
            </a:rPr>
            <a:t>30 Std</a:t>
          </a:r>
          <a:r>
            <a:rPr lang="de-DE" sz="1100" b="0" i="0" u="none" strike="noStrike">
              <a:solidFill>
                <a:schemeClr val="dk1"/>
              </a:solidFill>
              <a:effectLst/>
              <a:latin typeface="+mn-lt"/>
              <a:ea typeface="+mn-ea"/>
              <a:cs typeface="+mn-cs"/>
            </a:rPr>
            <a:t>.; </a:t>
          </a:r>
        </a:p>
        <a:p>
          <a:r>
            <a:rPr lang="de-DE" sz="1100" b="0" i="0" u="none" strike="noStrike">
              <a:solidFill>
                <a:schemeClr val="dk1"/>
              </a:solidFill>
              <a:effectLst/>
              <a:latin typeface="+mn-lt"/>
              <a:ea typeface="+mn-ea"/>
              <a:cs typeface="+mn-cs"/>
            </a:rPr>
            <a:t>mehr als 35 bis unter 45 Std. = 42,5 Std.; </a:t>
          </a:r>
        </a:p>
        <a:p>
          <a:r>
            <a:rPr lang="de-DE" sz="1100" b="0" i="0" u="none" strike="noStrike">
              <a:solidFill>
                <a:schemeClr val="dk1"/>
              </a:solidFill>
              <a:effectLst/>
              <a:latin typeface="+mn-lt"/>
              <a:ea typeface="+mn-ea"/>
              <a:cs typeface="+mn-cs"/>
            </a:rPr>
            <a:t>45 Std. und mehr = </a:t>
          </a:r>
          <a:r>
            <a:rPr lang="de-DE" sz="1100" b="1" i="0" u="none" strike="noStrike">
              <a:solidFill>
                <a:schemeClr val="dk1"/>
              </a:solidFill>
              <a:effectLst/>
              <a:latin typeface="+mn-lt"/>
              <a:ea typeface="+mn-ea"/>
              <a:cs typeface="+mn-cs"/>
            </a:rPr>
            <a:t>50 Std</a:t>
          </a:r>
          <a:r>
            <a:rPr lang="de-DE" sz="1100" b="0" i="0" u="none" strike="noStrike">
              <a:solidFill>
                <a:schemeClr val="dk1"/>
              </a:solidFill>
              <a:effectLst/>
              <a:latin typeface="+mn-lt"/>
              <a:ea typeface="+mn-ea"/>
              <a:cs typeface="+mn-cs"/>
            </a:rPr>
            <a:t>.</a:t>
          </a:r>
          <a:r>
            <a:rPr lang="de-DE"/>
            <a:t> </a:t>
          </a:r>
          <a:endParaRPr lang="de-DE" sz="1100"/>
        </a:p>
      </xdr:txBody>
    </xdr:sp>
    <xdr:clientData/>
  </xdr:twoCellAnchor>
  <xdr:twoCellAnchor>
    <xdr:from>
      <xdr:col>0</xdr:col>
      <xdr:colOff>236220</xdr:colOff>
      <xdr:row>97</xdr:row>
      <xdr:rowOff>160020</xdr:rowOff>
    </xdr:from>
    <xdr:to>
      <xdr:col>3</xdr:col>
      <xdr:colOff>464820</xdr:colOff>
      <xdr:row>108</xdr:row>
      <xdr:rowOff>129540</xdr:rowOff>
    </xdr:to>
    <xdr:sp macro="" textlink="">
      <xdr:nvSpPr>
        <xdr:cNvPr id="32" name="Textfeld 31">
          <a:extLst>
            <a:ext uri="{FF2B5EF4-FFF2-40B4-BE49-F238E27FC236}">
              <a16:creationId xmlns:a16="http://schemas.microsoft.com/office/drawing/2014/main" id="{38031ACE-A673-49F6-BAF7-5E6AA3E4FF34}"/>
            </a:ext>
          </a:extLst>
        </xdr:cNvPr>
        <xdr:cNvSpPr txBox="1"/>
      </xdr:nvSpPr>
      <xdr:spPr>
        <a:xfrm>
          <a:off x="236220" y="17609820"/>
          <a:ext cx="2606040" cy="1981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baseline="30000">
              <a:solidFill>
                <a:schemeClr val="dk1"/>
              </a:solidFill>
              <a:effectLst/>
              <a:latin typeface="+mn-lt"/>
              <a:ea typeface="+mn-ea"/>
              <a:cs typeface="+mn-cs"/>
            </a:rPr>
            <a:t>2</a:t>
          </a:r>
          <a:r>
            <a:rPr lang="de-DE" sz="1100" b="1" i="0" u="none" strike="noStrike">
              <a:solidFill>
                <a:schemeClr val="dk1"/>
              </a:solidFill>
              <a:effectLst/>
              <a:latin typeface="+mn-lt"/>
              <a:ea typeface="+mn-ea"/>
              <a:cs typeface="+mn-cs"/>
            </a:rPr>
            <a:t>Platzsharing</a:t>
          </a:r>
        </a:p>
        <a:p>
          <a:r>
            <a:rPr lang="de-DE" sz="1100" b="0" i="0" u="none" strike="noStrike">
              <a:solidFill>
                <a:schemeClr val="dk1"/>
              </a:solidFill>
              <a:effectLst/>
              <a:latin typeface="+mn-lt"/>
              <a:ea typeface="+mn-ea"/>
              <a:cs typeface="+mn-cs"/>
            </a:rPr>
            <a:t>Teilen sich mehrere Kinder einen Platz, gelten diese als ein Kind, sofern die Summe der wöchentl. Betreuungszeit der einzelnen Kinder 50 Std./Woche nicht überschreitet. Der </a:t>
          </a:r>
          <a:r>
            <a:rPr lang="de-DE" sz="1100" b="1" i="0" u="none" strike="noStrike">
              <a:solidFill>
                <a:schemeClr val="dk1"/>
              </a:solidFill>
              <a:effectLst/>
              <a:latin typeface="+mn-lt"/>
              <a:ea typeface="+mn-ea"/>
              <a:cs typeface="+mn-cs"/>
            </a:rPr>
            <a:t>Fachkraftfaktor</a:t>
          </a:r>
          <a:r>
            <a:rPr lang="de-DE" sz="1100" b="0" i="0" u="none" strike="noStrike">
              <a:solidFill>
                <a:schemeClr val="dk1"/>
              </a:solidFill>
              <a:effectLst/>
              <a:latin typeface="+mn-lt"/>
              <a:ea typeface="+mn-ea"/>
              <a:cs typeface="+mn-cs"/>
            </a:rPr>
            <a:t> bestimmt sich dann nach dem Alter des jeweils </a:t>
          </a:r>
          <a:r>
            <a:rPr lang="de-DE" sz="1100" b="1" i="0" u="none" strike="noStrike">
              <a:solidFill>
                <a:schemeClr val="dk1"/>
              </a:solidFill>
              <a:effectLst/>
              <a:latin typeface="+mn-lt"/>
              <a:ea typeface="+mn-ea"/>
              <a:cs typeface="+mn-cs"/>
            </a:rPr>
            <a:t>jüngsten Kindes </a:t>
          </a:r>
          <a:r>
            <a:rPr lang="de-DE" sz="1100" b="0" i="0" u="none" strike="noStrike">
              <a:solidFill>
                <a:schemeClr val="dk1"/>
              </a:solidFill>
              <a:effectLst/>
              <a:latin typeface="+mn-lt"/>
              <a:ea typeface="+mn-ea"/>
              <a:cs typeface="+mn-cs"/>
            </a:rPr>
            <a:t>und der Betreuungsmittelwert nach der </a:t>
          </a:r>
          <a:r>
            <a:rPr lang="de-DE" sz="1100" b="1" i="0" u="none" strike="noStrike">
              <a:solidFill>
                <a:schemeClr val="dk1"/>
              </a:solidFill>
              <a:effectLst/>
              <a:latin typeface="+mn-lt"/>
              <a:ea typeface="+mn-ea"/>
              <a:cs typeface="+mn-cs"/>
            </a:rPr>
            <a:t>Summe der wöchentl. Betreuungszeit der einzelnen Kinder</a:t>
          </a:r>
          <a:r>
            <a:rPr lang="de-DE" sz="1100" b="0" i="0" u="none" strike="noStrike">
              <a:solidFill>
                <a:schemeClr val="dk1"/>
              </a:solidFill>
              <a:effectLst/>
              <a:latin typeface="+mn-lt"/>
              <a:ea typeface="+mn-ea"/>
              <a:cs typeface="+mn-cs"/>
            </a:rPr>
            <a:t>.  </a:t>
          </a:r>
          <a:r>
            <a:rPr lang="de-DE"/>
            <a:t> </a:t>
          </a:r>
          <a:endParaRPr lang="de-DE" sz="1100"/>
        </a:p>
      </xdr:txBody>
    </xdr:sp>
    <xdr:clientData/>
  </xdr:twoCellAnchor>
  <xdr:oneCellAnchor>
    <xdr:from>
      <xdr:col>3</xdr:col>
      <xdr:colOff>586739</xdr:colOff>
      <xdr:row>97</xdr:row>
      <xdr:rowOff>163570</xdr:rowOff>
    </xdr:from>
    <xdr:ext cx="2514601" cy="1986826"/>
    <xdr:sp macro="" textlink="">
      <xdr:nvSpPr>
        <xdr:cNvPr id="34" name="Textfeld 33">
          <a:extLst>
            <a:ext uri="{FF2B5EF4-FFF2-40B4-BE49-F238E27FC236}">
              <a16:creationId xmlns:a16="http://schemas.microsoft.com/office/drawing/2014/main" id="{74C0E0EB-C3BA-4441-A7FB-481CA9BFA320}"/>
            </a:ext>
          </a:extLst>
        </xdr:cNvPr>
        <xdr:cNvSpPr txBox="1"/>
      </xdr:nvSpPr>
      <xdr:spPr>
        <a:xfrm rot="10800000" flipH="1" flipV="1">
          <a:off x="2964179" y="18017230"/>
          <a:ext cx="2514601" cy="198682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0" i="0" u="none" strike="noStrike" baseline="30000">
              <a:solidFill>
                <a:schemeClr val="tx1"/>
              </a:solidFill>
              <a:effectLst/>
              <a:latin typeface="+mn-lt"/>
              <a:ea typeface="+mn-ea"/>
              <a:cs typeface="+mn-cs"/>
            </a:rPr>
            <a:t>3</a:t>
          </a:r>
          <a:r>
            <a:rPr lang="de-DE" sz="1100" b="0" i="0" u="none" strike="noStrike">
              <a:solidFill>
                <a:schemeClr val="tx1"/>
              </a:solidFill>
              <a:effectLst/>
              <a:latin typeface="+mn-lt"/>
              <a:ea typeface="+mn-ea"/>
              <a:cs typeface="+mn-cs"/>
            </a:rPr>
            <a:t>Nach § 25c Abs. 3 HKJGB sind für die </a:t>
          </a:r>
          <a:r>
            <a:rPr lang="de-DE" sz="1100" b="1" i="0" u="none" strike="noStrike">
              <a:solidFill>
                <a:schemeClr val="tx1"/>
              </a:solidFill>
              <a:effectLst/>
              <a:latin typeface="+mn-lt"/>
              <a:ea typeface="+mn-ea"/>
              <a:cs typeface="+mn-cs"/>
            </a:rPr>
            <a:t>Leitungstätigkeit</a:t>
          </a:r>
          <a:r>
            <a:rPr lang="de-DE" sz="1100" b="0" i="0" u="none" strike="noStrike">
              <a:solidFill>
                <a:schemeClr val="tx1"/>
              </a:solidFill>
              <a:effectLst/>
              <a:latin typeface="+mn-lt"/>
              <a:ea typeface="+mn-ea"/>
              <a:cs typeface="+mn-cs"/>
            </a:rPr>
            <a:t> zusätzliche Zeiten im Umfang von 20 % des Netto-Mindestpersonalbedarfs vorzuhalten. Die Berechnung berücksichtigt </a:t>
          </a:r>
          <a:r>
            <a:rPr lang="de-DE" sz="1100" b="1" i="0" u="none" strike="noStrike">
              <a:solidFill>
                <a:schemeClr val="tx1"/>
              </a:solidFill>
              <a:effectLst/>
              <a:latin typeface="+mn-lt"/>
              <a:ea typeface="+mn-ea"/>
              <a:cs typeface="+mn-cs"/>
            </a:rPr>
            <a:t>die gesetzliche Vorgabe von maximal 1,5 Vollzeitstellen.</a:t>
          </a:r>
          <a:r>
            <a:rPr lang="de-DE" sz="1100" b="0" i="0" u="none" strike="noStrike">
              <a:solidFill>
                <a:schemeClr val="tx1"/>
              </a:solidFill>
              <a:effectLst/>
              <a:latin typeface="+mn-lt"/>
              <a:ea typeface="+mn-ea"/>
              <a:cs typeface="+mn-cs"/>
            </a:rPr>
            <a:t> Die entsprechende Stundenzahl wird auf Basis der Sollarbeitszeit berechnet. </a:t>
          </a:r>
          <a:r>
            <a:rPr lang="de-DE"/>
            <a:t> </a:t>
          </a:r>
        </a:p>
        <a:p>
          <a:r>
            <a:rPr lang="de-DE"/>
            <a:t>Bitte Wählen</a:t>
          </a:r>
          <a:r>
            <a:rPr lang="de-DE" baseline="0"/>
            <a:t> Sie die Stunden einer Vollzeitstelle per Vorgabe aus.  </a:t>
          </a:r>
          <a:endParaRPr lang="de-DE"/>
        </a:p>
      </xdr:txBody>
    </xdr:sp>
    <xdr:clientData/>
  </xdr:oneCellAnchor>
  <xdr:twoCellAnchor>
    <xdr:from>
      <xdr:col>16</xdr:col>
      <xdr:colOff>251460</xdr:colOff>
      <xdr:row>76</xdr:row>
      <xdr:rowOff>106680</xdr:rowOff>
    </xdr:from>
    <xdr:to>
      <xdr:col>19</xdr:col>
      <xdr:colOff>502920</xdr:colOff>
      <xdr:row>94</xdr:row>
      <xdr:rowOff>82550</xdr:rowOff>
    </xdr:to>
    <xdr:sp macro="" textlink="">
      <xdr:nvSpPr>
        <xdr:cNvPr id="35" name="Textfeld 34">
          <a:extLst>
            <a:ext uri="{FF2B5EF4-FFF2-40B4-BE49-F238E27FC236}">
              <a16:creationId xmlns:a16="http://schemas.microsoft.com/office/drawing/2014/main" id="{AF7FCB72-879B-4E6F-AAE2-46598DB640E0}"/>
            </a:ext>
          </a:extLst>
        </xdr:cNvPr>
        <xdr:cNvSpPr txBox="1"/>
      </xdr:nvSpPr>
      <xdr:spPr>
        <a:xfrm>
          <a:off x="12443460" y="14235430"/>
          <a:ext cx="2537460" cy="329057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Zusätzlich zu den errechneten kindbezogenen Zeiten (</a:t>
          </a:r>
          <a:r>
            <a:rPr lang="de-DE" sz="1100" b="1" i="0">
              <a:solidFill>
                <a:schemeClr val="dk1"/>
              </a:solidFill>
              <a:effectLst/>
              <a:latin typeface="+mn-lt"/>
              <a:ea typeface="+mn-ea"/>
              <a:cs typeface="+mn-cs"/>
            </a:rPr>
            <a:t>Netto-Mindestpersonalbedarf</a:t>
          </a:r>
          <a:r>
            <a:rPr lang="de-DE" sz="1100" b="0" i="0">
              <a:solidFill>
                <a:schemeClr val="dk1"/>
              </a:solidFill>
              <a:effectLst/>
              <a:latin typeface="+mn-lt"/>
              <a:ea typeface="+mn-ea"/>
              <a:cs typeface="+mn-cs"/>
            </a:rPr>
            <a:t>) sind weitere Stunden gesetzlich</a:t>
          </a:r>
          <a:r>
            <a:rPr lang="de-DE" sz="1100" b="0" i="0" baseline="0">
              <a:solidFill>
                <a:schemeClr val="dk1"/>
              </a:solidFill>
              <a:effectLst/>
              <a:latin typeface="+mn-lt"/>
              <a:ea typeface="+mn-ea"/>
              <a:cs typeface="+mn-cs"/>
            </a:rPr>
            <a:t> vorgegeben. </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 § 25c Abs. 1 HKJGB benennt</a:t>
          </a:r>
          <a:r>
            <a:rPr lang="de-DE" sz="1100" b="0" i="0" baseline="0">
              <a:solidFill>
                <a:schemeClr val="dk1"/>
              </a:solidFill>
              <a:effectLst/>
              <a:latin typeface="+mn-lt"/>
              <a:ea typeface="+mn-ea"/>
              <a:cs typeface="+mn-cs"/>
            </a:rPr>
            <a:t> den einen </a:t>
          </a:r>
          <a:r>
            <a:rPr lang="de-DE" sz="1100" b="0" i="0">
              <a:solidFill>
                <a:schemeClr val="dk1"/>
              </a:solidFill>
              <a:effectLst/>
              <a:latin typeface="+mn-lt"/>
              <a:ea typeface="+mn-ea"/>
              <a:cs typeface="+mn-cs"/>
            </a:rPr>
            <a:t>Pauschaler Anteil von 22 % für </a:t>
          </a:r>
          <a:r>
            <a:rPr lang="de-DE" sz="1100" b="1" i="0">
              <a:solidFill>
                <a:schemeClr val="dk1"/>
              </a:solidFill>
              <a:effectLst/>
              <a:latin typeface="+mn-lt"/>
              <a:ea typeface="+mn-ea"/>
              <a:cs typeface="+mn-cs"/>
            </a:rPr>
            <a:t>Ausfallzeiten des Fachpersonals </a:t>
          </a:r>
          <a:r>
            <a:rPr lang="de-DE" sz="1100" b="0" i="0">
              <a:solidFill>
                <a:schemeClr val="dk1"/>
              </a:solidFill>
              <a:effectLst/>
              <a:latin typeface="+mn-lt"/>
              <a:ea typeface="+mn-ea"/>
              <a:cs typeface="+mn-cs"/>
            </a:rPr>
            <a:t>durch Krankheit, Urlaub, Fortbildung etc.</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 Zeiten für die</a:t>
          </a:r>
          <a:r>
            <a:rPr lang="de-DE" sz="1100" b="0" i="0" baseline="0">
              <a:solidFill>
                <a:schemeClr val="dk1"/>
              </a:solidFill>
              <a:effectLst/>
              <a:latin typeface="+mn-lt"/>
              <a:ea typeface="+mn-ea"/>
              <a:cs typeface="+mn-cs"/>
            </a:rPr>
            <a:t> unmittelbare pädagogische Arbeit (Kinderfreie Zeit für Vorbereitungzeiten und Teamsitzungen, etc.) ist hierin nicht enthalten. </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chemeClr val="dk1"/>
              </a:solidFill>
              <a:effectLst/>
              <a:latin typeface="+mn-lt"/>
              <a:ea typeface="+mn-ea"/>
              <a:cs typeface="+mn-cs"/>
            </a:rPr>
            <a:t> </a:t>
          </a:r>
          <a:r>
            <a:rPr lang="de-DE" sz="1100" b="0" i="0">
              <a:solidFill>
                <a:schemeClr val="dk1"/>
              </a:solidFill>
              <a:effectLst/>
              <a:latin typeface="+mn-lt"/>
              <a:ea typeface="+mn-ea"/>
              <a:cs typeface="+mn-cs"/>
            </a:rPr>
            <a:t>- sowie </a:t>
          </a:r>
          <a:r>
            <a:rPr lang="de-DE" sz="1100" b="1" i="0">
              <a:solidFill>
                <a:schemeClr val="dk1"/>
              </a:solidFill>
              <a:effectLst/>
              <a:latin typeface="+mn-lt"/>
              <a:ea typeface="+mn-ea"/>
              <a:cs typeface="+mn-cs"/>
            </a:rPr>
            <a:t>20 % für die Freistellung der Kita-Leitung </a:t>
          </a:r>
          <a:r>
            <a:rPr lang="de-DE" sz="1100" b="0" i="0">
              <a:solidFill>
                <a:schemeClr val="dk1"/>
              </a:solidFill>
              <a:effectLst/>
              <a:latin typeface="+mn-lt"/>
              <a:ea typeface="+mn-ea"/>
              <a:cs typeface="+mn-cs"/>
            </a:rPr>
            <a:t>vom unmittelbaren Gruppendienst gemäß</a:t>
          </a:r>
          <a:r>
            <a:rPr lang="de-DE" sz="1100" b="0" i="0" baseline="0">
              <a:solidFill>
                <a:schemeClr val="dk1"/>
              </a:solidFill>
              <a:effectLst/>
              <a:latin typeface="+mn-lt"/>
              <a:ea typeface="+mn-ea"/>
              <a:cs typeface="+mn-cs"/>
            </a:rPr>
            <a:t> §25c Abs, 3 HKJGB.</a:t>
          </a:r>
        </a:p>
        <a:p>
          <a:pPr marL="0" marR="0" lvl="0" indent="0" defTabSz="914400" eaLnBrk="1" fontAlgn="auto" latinLnBrk="0" hangingPunct="1">
            <a:lnSpc>
              <a:spcPct val="100000"/>
            </a:lnSpc>
            <a:spcBef>
              <a:spcPts val="0"/>
            </a:spcBef>
            <a:spcAft>
              <a:spcPts val="0"/>
            </a:spcAft>
            <a:buClrTx/>
            <a:buSzTx/>
            <a:buFontTx/>
            <a:buNone/>
            <a:tabLst/>
            <a:defRPr/>
          </a:pPr>
          <a:r>
            <a:rPr lang="de-DE" sz="1100" b="0" i="0" baseline="0">
              <a:solidFill>
                <a:schemeClr val="dk1"/>
              </a:solidFill>
              <a:effectLst/>
              <a:latin typeface="+mn-lt"/>
              <a:ea typeface="+mn-ea"/>
              <a:cs typeface="+mn-cs"/>
            </a:rPr>
            <a:t>Diese sind bis zu einem </a:t>
          </a:r>
          <a:r>
            <a:rPr lang="de-DE" sz="1100" b="0" i="0">
              <a:solidFill>
                <a:schemeClr val="dk1"/>
              </a:solidFill>
              <a:effectLst/>
              <a:latin typeface="+mn-lt"/>
              <a:ea typeface="+mn-ea"/>
              <a:cs typeface="+mn-cs"/>
            </a:rPr>
            <a:t>max. im Umfang von 1,5 Vollzeitstellen hinzuzurechnen.</a:t>
          </a:r>
          <a:endParaRPr lang="de-DE" sz="1100"/>
        </a:p>
      </xdr:txBody>
    </xdr:sp>
    <xdr:clientData/>
  </xdr:twoCellAnchor>
  <xdr:twoCellAnchor>
    <xdr:from>
      <xdr:col>15</xdr:col>
      <xdr:colOff>281940</xdr:colOff>
      <xdr:row>78</xdr:row>
      <xdr:rowOff>167640</xdr:rowOff>
    </xdr:from>
    <xdr:to>
      <xdr:col>16</xdr:col>
      <xdr:colOff>304800</xdr:colOff>
      <xdr:row>88</xdr:row>
      <xdr:rowOff>15240</xdr:rowOff>
    </xdr:to>
    <xdr:cxnSp macro="">
      <xdr:nvCxnSpPr>
        <xdr:cNvPr id="38" name="Gerade Verbindung mit Pfeil 37">
          <a:extLst>
            <a:ext uri="{FF2B5EF4-FFF2-40B4-BE49-F238E27FC236}">
              <a16:creationId xmlns:a16="http://schemas.microsoft.com/office/drawing/2014/main" id="{2383B578-B006-492A-95FA-84E287086DB1}"/>
            </a:ext>
          </a:extLst>
        </xdr:cNvPr>
        <xdr:cNvCxnSpPr/>
      </xdr:nvCxnSpPr>
      <xdr:spPr>
        <a:xfrm flipH="1">
          <a:off x="12169140" y="14142720"/>
          <a:ext cx="815340" cy="16764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320040</xdr:colOff>
      <xdr:row>82</xdr:row>
      <xdr:rowOff>7620</xdr:rowOff>
    </xdr:from>
    <xdr:to>
      <xdr:col>16</xdr:col>
      <xdr:colOff>236220</xdr:colOff>
      <xdr:row>89</xdr:row>
      <xdr:rowOff>68580</xdr:rowOff>
    </xdr:to>
    <xdr:cxnSp macro="">
      <xdr:nvCxnSpPr>
        <xdr:cNvPr id="40" name="Gerade Verbindung mit Pfeil 39">
          <a:extLst>
            <a:ext uri="{FF2B5EF4-FFF2-40B4-BE49-F238E27FC236}">
              <a16:creationId xmlns:a16="http://schemas.microsoft.com/office/drawing/2014/main" id="{7BEF09DD-0151-4E9F-95AA-A4CC69332AB1}"/>
            </a:ext>
          </a:extLst>
        </xdr:cNvPr>
        <xdr:cNvCxnSpPr/>
      </xdr:nvCxnSpPr>
      <xdr:spPr>
        <a:xfrm flipH="1">
          <a:off x="12207240" y="14714220"/>
          <a:ext cx="708660" cy="134112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327660</xdr:colOff>
      <xdr:row>89</xdr:row>
      <xdr:rowOff>22860</xdr:rowOff>
    </xdr:from>
    <xdr:to>
      <xdr:col>16</xdr:col>
      <xdr:colOff>228600</xdr:colOff>
      <xdr:row>92</xdr:row>
      <xdr:rowOff>0</xdr:rowOff>
    </xdr:to>
    <xdr:cxnSp macro="">
      <xdr:nvCxnSpPr>
        <xdr:cNvPr id="42" name="Gerade Verbindung mit Pfeil 41">
          <a:extLst>
            <a:ext uri="{FF2B5EF4-FFF2-40B4-BE49-F238E27FC236}">
              <a16:creationId xmlns:a16="http://schemas.microsoft.com/office/drawing/2014/main" id="{AACC5924-3BB1-4794-8710-4C70C165524E}"/>
            </a:ext>
          </a:extLst>
        </xdr:cNvPr>
        <xdr:cNvCxnSpPr/>
      </xdr:nvCxnSpPr>
      <xdr:spPr>
        <a:xfrm flipH="1">
          <a:off x="12214860" y="16009620"/>
          <a:ext cx="693420" cy="52578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14478</xdr:colOff>
      <xdr:row>93</xdr:row>
      <xdr:rowOff>69342</xdr:rowOff>
    </xdr:from>
    <xdr:to>
      <xdr:col>5</xdr:col>
      <xdr:colOff>499110</xdr:colOff>
      <xdr:row>97</xdr:row>
      <xdr:rowOff>156210</xdr:rowOff>
    </xdr:to>
    <xdr:sp macro="" textlink="">
      <xdr:nvSpPr>
        <xdr:cNvPr id="43" name="Pfeil: nach links 42">
          <a:extLst>
            <a:ext uri="{FF2B5EF4-FFF2-40B4-BE49-F238E27FC236}">
              <a16:creationId xmlns:a16="http://schemas.microsoft.com/office/drawing/2014/main" id="{9BE7D55D-07FD-4B60-8E97-8ED0AD13B479}"/>
            </a:ext>
          </a:extLst>
        </xdr:cNvPr>
        <xdr:cNvSpPr/>
      </xdr:nvSpPr>
      <xdr:spPr>
        <a:xfrm rot="5400000">
          <a:off x="3810000" y="16954500"/>
          <a:ext cx="818388" cy="484632"/>
        </a:xfrm>
        <a:prstGeom prst="leftArrow">
          <a:avLst/>
        </a:prstGeom>
        <a:solidFill>
          <a:schemeClr val="accent4">
            <a:lumMod val="60000"/>
            <a:lumOff val="4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251460</xdr:colOff>
      <xdr:row>112</xdr:row>
      <xdr:rowOff>106680</xdr:rowOff>
    </xdr:from>
    <xdr:to>
      <xdr:col>3</xdr:col>
      <xdr:colOff>388620</xdr:colOff>
      <xdr:row>121</xdr:row>
      <xdr:rowOff>15240</xdr:rowOff>
    </xdr:to>
    <xdr:sp macro="" textlink="">
      <xdr:nvSpPr>
        <xdr:cNvPr id="51" name="Textfeld 50">
          <a:extLst>
            <a:ext uri="{FF2B5EF4-FFF2-40B4-BE49-F238E27FC236}">
              <a16:creationId xmlns:a16="http://schemas.microsoft.com/office/drawing/2014/main" id="{1A93AFEC-BEBE-4D83-B5AA-A879975187CF}"/>
            </a:ext>
          </a:extLst>
        </xdr:cNvPr>
        <xdr:cNvSpPr txBox="1"/>
      </xdr:nvSpPr>
      <xdr:spPr>
        <a:xfrm>
          <a:off x="251460" y="20703540"/>
          <a:ext cx="2514600" cy="155448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Die </a:t>
          </a:r>
          <a:r>
            <a:rPr lang="de-DE" sz="1100" b="1" i="0">
              <a:solidFill>
                <a:schemeClr val="dk1"/>
              </a:solidFill>
              <a:effectLst/>
              <a:latin typeface="+mn-lt"/>
              <a:ea typeface="+mn-ea"/>
              <a:cs typeface="+mn-cs"/>
            </a:rPr>
            <a:t>Gruppengröße</a:t>
          </a:r>
          <a:r>
            <a:rPr lang="de-DE" sz="1100" b="0" i="0">
              <a:solidFill>
                <a:schemeClr val="dk1"/>
              </a:solidFill>
              <a:effectLst/>
              <a:latin typeface="+mn-lt"/>
              <a:ea typeface="+mn-ea"/>
              <a:cs typeface="+mn-cs"/>
            </a:rPr>
            <a:t> (§ 25d HKJGB) richtet sich grundsätzlich nach</a:t>
          </a:r>
          <a:r>
            <a:rPr lang="de-DE" sz="1100" b="0" i="0" baseline="0">
              <a:solidFill>
                <a:schemeClr val="dk1"/>
              </a:solidFill>
              <a:effectLst/>
              <a:latin typeface="+mn-lt"/>
              <a:ea typeface="+mn-ea"/>
              <a:cs typeface="+mn-cs"/>
            </a:rPr>
            <a:t> den Bestimmungen der Betriebserlaubnis. </a:t>
          </a:r>
          <a:r>
            <a:rPr lang="de-DE" sz="1100" b="0" i="0">
              <a:solidFill>
                <a:schemeClr val="dk1"/>
              </a:solidFill>
              <a:effectLst/>
              <a:latin typeface="+mn-lt"/>
              <a:ea typeface="+mn-ea"/>
              <a:cs typeface="+mn-cs"/>
            </a:rPr>
            <a:t> Der Berechnung ist kindbezogen geregelt. </a:t>
          </a:r>
        </a:p>
        <a:p>
          <a:r>
            <a:rPr lang="de-DE" sz="1100" b="0" i="0">
              <a:solidFill>
                <a:schemeClr val="dk1"/>
              </a:solidFill>
              <a:effectLst/>
              <a:latin typeface="+mn-lt"/>
              <a:ea typeface="+mn-ea"/>
              <a:cs typeface="+mn-cs"/>
            </a:rPr>
            <a:t>Es gilt eine </a:t>
          </a:r>
          <a:r>
            <a:rPr lang="de-DE" sz="1100" b="1" i="0">
              <a:solidFill>
                <a:schemeClr val="dk1"/>
              </a:solidFill>
              <a:effectLst/>
              <a:latin typeface="+mn-lt"/>
              <a:ea typeface="+mn-ea"/>
              <a:cs typeface="+mn-cs"/>
            </a:rPr>
            <a:t>Obergrenze von maximal 25 Kindern in</a:t>
          </a:r>
          <a:r>
            <a:rPr lang="de-DE" sz="1100" b="1" i="0" baseline="0">
              <a:solidFill>
                <a:schemeClr val="dk1"/>
              </a:solidFill>
              <a:effectLst/>
              <a:latin typeface="+mn-lt"/>
              <a:ea typeface="+mn-ea"/>
              <a:cs typeface="+mn-cs"/>
            </a:rPr>
            <a:t> Kindergartengruppen und maximal 12 Kinder in Krippengruppen. </a:t>
          </a:r>
          <a:r>
            <a:rPr lang="de-DE" sz="1100" b="0" i="0">
              <a:solidFill>
                <a:schemeClr val="dk1"/>
              </a:solidFill>
              <a:effectLst/>
              <a:latin typeface="+mn-lt"/>
              <a:ea typeface="+mn-ea"/>
              <a:cs typeface="+mn-cs"/>
            </a:rPr>
            <a:t> </a:t>
          </a: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a:p>
          <a:endParaRPr lang="de-DE" sz="1100" b="0" i="0">
            <a:solidFill>
              <a:schemeClr val="dk1"/>
            </a:solidFill>
            <a:effectLst/>
            <a:latin typeface="+mn-lt"/>
            <a:ea typeface="+mn-ea"/>
            <a:cs typeface="+mn-cs"/>
          </a:endParaRPr>
        </a:p>
      </xdr:txBody>
    </xdr:sp>
    <xdr:clientData/>
  </xdr:twoCellAnchor>
  <xdr:twoCellAnchor>
    <xdr:from>
      <xdr:col>7</xdr:col>
      <xdr:colOff>167640</xdr:colOff>
      <xdr:row>95</xdr:row>
      <xdr:rowOff>167640</xdr:rowOff>
    </xdr:from>
    <xdr:to>
      <xdr:col>10</xdr:col>
      <xdr:colOff>320040</xdr:colOff>
      <xdr:row>109</xdr:row>
      <xdr:rowOff>152400</xdr:rowOff>
    </xdr:to>
    <xdr:sp macro="" textlink="">
      <xdr:nvSpPr>
        <xdr:cNvPr id="52" name="Textfeld 51">
          <a:extLst>
            <a:ext uri="{FF2B5EF4-FFF2-40B4-BE49-F238E27FC236}">
              <a16:creationId xmlns:a16="http://schemas.microsoft.com/office/drawing/2014/main" id="{236550F0-AC06-4980-AA86-E13DBD0FDE87}"/>
            </a:ext>
          </a:extLst>
        </xdr:cNvPr>
        <xdr:cNvSpPr txBox="1"/>
      </xdr:nvSpPr>
      <xdr:spPr>
        <a:xfrm>
          <a:off x="5715000" y="17251680"/>
          <a:ext cx="2529840" cy="254508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Hier</a:t>
          </a:r>
          <a:r>
            <a:rPr lang="de-DE" sz="1100" baseline="0"/>
            <a:t> tragen Sie bitte die vertraglich aufgenomme Kinderzahl in der jeweiligen Altersgruppe und dem Betreuungsmittelwert ein.</a:t>
          </a:r>
        </a:p>
        <a:p>
          <a:endParaRPr lang="de-DE" sz="1100" baseline="0"/>
        </a:p>
        <a:p>
          <a:r>
            <a:rPr lang="de-DE" sz="1100" baseline="0"/>
            <a:t>Sollten </a:t>
          </a:r>
          <a:r>
            <a:rPr lang="de-DE" sz="1100" b="1" baseline="0"/>
            <a:t>Sie Altersübergreifende Gruppen </a:t>
          </a:r>
          <a:r>
            <a:rPr lang="de-DE" sz="1100" baseline="0"/>
            <a:t>haben, dann tragen Sie diese Kinder in ihrer jweiligen Altersgruppe und Ihrem Betreuungsmittelwert in die zweite Spalte ein. </a:t>
          </a:r>
        </a:p>
        <a:p>
          <a:endParaRPr lang="de-DE" sz="1100"/>
        </a:p>
        <a:p>
          <a:r>
            <a:rPr lang="de-DE" sz="1100"/>
            <a:t>Die</a:t>
          </a:r>
          <a:r>
            <a:rPr lang="de-DE" sz="1100" baseline="0"/>
            <a:t> </a:t>
          </a:r>
          <a:r>
            <a:rPr lang="de-DE" sz="1100" b="1" baseline="0"/>
            <a:t>Summe</a:t>
          </a:r>
          <a:r>
            <a:rPr lang="de-DE" sz="1100" baseline="0"/>
            <a:t> der vergebenen Plätze darf die genehmigte Kinderzahl aus der Betriebserlaubnis nicht übersteigen</a:t>
          </a:r>
          <a:endParaRPr lang="de-DE" sz="1100"/>
        </a:p>
      </xdr:txBody>
    </xdr:sp>
    <xdr:clientData/>
  </xdr:twoCellAnchor>
  <xdr:twoCellAnchor>
    <xdr:from>
      <xdr:col>10</xdr:col>
      <xdr:colOff>594360</xdr:colOff>
      <xdr:row>104</xdr:row>
      <xdr:rowOff>114300</xdr:rowOff>
    </xdr:from>
    <xdr:to>
      <xdr:col>14</xdr:col>
      <xdr:colOff>60960</xdr:colOff>
      <xdr:row>108</xdr:row>
      <xdr:rowOff>121920</xdr:rowOff>
    </xdr:to>
    <xdr:sp macro="" textlink="">
      <xdr:nvSpPr>
        <xdr:cNvPr id="54" name="Textfeld 53">
          <a:extLst>
            <a:ext uri="{FF2B5EF4-FFF2-40B4-BE49-F238E27FC236}">
              <a16:creationId xmlns:a16="http://schemas.microsoft.com/office/drawing/2014/main" id="{87A88CA7-4FC3-4E97-B0B6-B69559A444A6}"/>
            </a:ext>
          </a:extLst>
        </xdr:cNvPr>
        <xdr:cNvSpPr txBox="1"/>
      </xdr:nvSpPr>
      <xdr:spPr>
        <a:xfrm>
          <a:off x="8519160" y="18844260"/>
          <a:ext cx="2636520" cy="7391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Bitte trägen Sie hier per</a:t>
          </a:r>
          <a:r>
            <a:rPr lang="de-DE" sz="1100" baseline="0"/>
            <a:t> Hand die Anzahl der Kinder mit Behinderung in Ihrer Einrichtung ein. </a:t>
          </a:r>
        </a:p>
        <a:p>
          <a:endParaRPr lang="de-DE" sz="1100" baseline="0"/>
        </a:p>
      </xdr:txBody>
    </xdr:sp>
    <xdr:clientData/>
  </xdr:twoCellAnchor>
  <xdr:twoCellAnchor>
    <xdr:from>
      <xdr:col>8</xdr:col>
      <xdr:colOff>381000</xdr:colOff>
      <xdr:row>78</xdr:row>
      <xdr:rowOff>30480</xdr:rowOff>
    </xdr:from>
    <xdr:to>
      <xdr:col>10</xdr:col>
      <xdr:colOff>12192</xdr:colOff>
      <xdr:row>95</xdr:row>
      <xdr:rowOff>156972</xdr:rowOff>
    </xdr:to>
    <xdr:sp macro="" textlink="">
      <xdr:nvSpPr>
        <xdr:cNvPr id="56" name="Pfeil: nach links, rechts und oben 55">
          <a:extLst>
            <a:ext uri="{FF2B5EF4-FFF2-40B4-BE49-F238E27FC236}">
              <a16:creationId xmlns:a16="http://schemas.microsoft.com/office/drawing/2014/main" id="{A5A095C1-6312-4D48-BA55-31C8368804A6}"/>
            </a:ext>
          </a:extLst>
        </xdr:cNvPr>
        <xdr:cNvSpPr/>
      </xdr:nvSpPr>
      <xdr:spPr>
        <a:xfrm rot="10800000">
          <a:off x="6720840" y="14005560"/>
          <a:ext cx="1216152" cy="3235452"/>
        </a:xfrm>
        <a:prstGeom prst="leftRightUp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de-DE" sz="1100"/>
        </a:p>
      </xdr:txBody>
    </xdr:sp>
    <xdr:clientData/>
  </xdr:twoCellAnchor>
  <xdr:twoCellAnchor>
    <xdr:from>
      <xdr:col>8</xdr:col>
      <xdr:colOff>708660</xdr:colOff>
      <xdr:row>87</xdr:row>
      <xdr:rowOff>167640</xdr:rowOff>
    </xdr:from>
    <xdr:to>
      <xdr:col>10</xdr:col>
      <xdr:colOff>632460</xdr:colOff>
      <xdr:row>104</xdr:row>
      <xdr:rowOff>106680</xdr:rowOff>
    </xdr:to>
    <xdr:cxnSp macro="">
      <xdr:nvCxnSpPr>
        <xdr:cNvPr id="45" name="Gerade Verbindung mit Pfeil 44">
          <a:extLst>
            <a:ext uri="{FF2B5EF4-FFF2-40B4-BE49-F238E27FC236}">
              <a16:creationId xmlns:a16="http://schemas.microsoft.com/office/drawing/2014/main" id="{C85C0769-3254-463C-B147-44D23E5F8E93}"/>
            </a:ext>
          </a:extLst>
        </xdr:cNvPr>
        <xdr:cNvCxnSpPr/>
      </xdr:nvCxnSpPr>
      <xdr:spPr>
        <a:xfrm flipH="1" flipV="1">
          <a:off x="7048500" y="15788640"/>
          <a:ext cx="1508760" cy="3048000"/>
        </a:xfrm>
        <a:prstGeom prst="straightConnector1">
          <a:avLst/>
        </a:prstGeom>
        <a:ln w="762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419100</xdr:colOff>
      <xdr:row>95</xdr:row>
      <xdr:rowOff>15240</xdr:rowOff>
    </xdr:from>
    <xdr:to>
      <xdr:col>13</xdr:col>
      <xdr:colOff>678180</xdr:colOff>
      <xdr:row>101</xdr:row>
      <xdr:rowOff>68580</xdr:rowOff>
    </xdr:to>
    <xdr:sp macro="" textlink="">
      <xdr:nvSpPr>
        <xdr:cNvPr id="48" name="Textfeld 47">
          <a:extLst>
            <a:ext uri="{FF2B5EF4-FFF2-40B4-BE49-F238E27FC236}">
              <a16:creationId xmlns:a16="http://schemas.microsoft.com/office/drawing/2014/main" id="{1425D19A-7D02-48C8-A2EF-6564A588B215}"/>
            </a:ext>
          </a:extLst>
        </xdr:cNvPr>
        <xdr:cNvSpPr txBox="1"/>
      </xdr:nvSpPr>
      <xdr:spPr>
        <a:xfrm>
          <a:off x="8343900" y="17099280"/>
          <a:ext cx="2636520" cy="11506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Zur Berechnung der Fachkraftstunden ist es notwendig, dass hier das </a:t>
          </a:r>
          <a:r>
            <a:rPr lang="de-DE" sz="1100" b="1" baseline="0"/>
            <a:t>Kind mit Behinderung und die damit verbundenen reduzierten Pläte</a:t>
          </a:r>
          <a:r>
            <a:rPr lang="de-DE" sz="1100" baseline="0"/>
            <a:t> angegeben werden. Zur Erläuterung s.a. Reiter Gruppenreduzierung Integration. </a:t>
          </a:r>
          <a:endParaRPr lang="de-DE" sz="1100"/>
        </a:p>
      </xdr:txBody>
    </xdr:sp>
    <xdr:clientData/>
  </xdr:twoCellAnchor>
  <xdr:twoCellAnchor>
    <xdr:from>
      <xdr:col>10</xdr:col>
      <xdr:colOff>320040</xdr:colOff>
      <xdr:row>86</xdr:row>
      <xdr:rowOff>60960</xdr:rowOff>
    </xdr:from>
    <xdr:to>
      <xdr:col>10</xdr:col>
      <xdr:colOff>640080</xdr:colOff>
      <xdr:row>95</xdr:row>
      <xdr:rowOff>15240</xdr:rowOff>
    </xdr:to>
    <xdr:sp macro="" textlink="">
      <xdr:nvSpPr>
        <xdr:cNvPr id="53" name="Pfeil: nach links 52">
          <a:extLst>
            <a:ext uri="{FF2B5EF4-FFF2-40B4-BE49-F238E27FC236}">
              <a16:creationId xmlns:a16="http://schemas.microsoft.com/office/drawing/2014/main" id="{9C6F6158-9F8A-4DFC-AFCB-EFAB5C3D4D4E}"/>
            </a:ext>
          </a:extLst>
        </xdr:cNvPr>
        <xdr:cNvSpPr/>
      </xdr:nvSpPr>
      <xdr:spPr>
        <a:xfrm rot="5400000">
          <a:off x="7604760" y="16139160"/>
          <a:ext cx="1600200" cy="320040"/>
        </a:xfrm>
        <a:prstGeom prst="leftArrow">
          <a:avLst/>
        </a:prstGeom>
        <a:solidFill>
          <a:schemeClr val="accent2">
            <a:lumMod val="40000"/>
            <a:lumOff val="60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8</xdr:col>
      <xdr:colOff>327660</xdr:colOff>
      <xdr:row>47</xdr:row>
      <xdr:rowOff>175260</xdr:rowOff>
    </xdr:from>
    <xdr:to>
      <xdr:col>10</xdr:col>
      <xdr:colOff>342900</xdr:colOff>
      <xdr:row>55</xdr:row>
      <xdr:rowOff>133350</xdr:rowOff>
    </xdr:to>
    <xdr:cxnSp macro="">
      <xdr:nvCxnSpPr>
        <xdr:cNvPr id="55" name="Gerade Verbindung mit Pfeil 54">
          <a:extLst>
            <a:ext uri="{FF2B5EF4-FFF2-40B4-BE49-F238E27FC236}">
              <a16:creationId xmlns:a16="http://schemas.microsoft.com/office/drawing/2014/main" id="{34855976-27B4-44FE-8648-689034F78C55}"/>
            </a:ext>
          </a:extLst>
        </xdr:cNvPr>
        <xdr:cNvCxnSpPr>
          <a:stCxn id="13" idx="1"/>
        </xdr:cNvCxnSpPr>
      </xdr:nvCxnSpPr>
      <xdr:spPr>
        <a:xfrm flipH="1" flipV="1">
          <a:off x="6667500" y="8846820"/>
          <a:ext cx="1600200" cy="1421130"/>
        </a:xfrm>
        <a:prstGeom prst="straightConnector1">
          <a:avLst/>
        </a:prstGeom>
        <a:ln w="57150">
          <a:solidFill>
            <a:schemeClr val="accent3">
              <a:lumMod val="60000"/>
              <a:lumOff val="40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754380</xdr:colOff>
      <xdr:row>47</xdr:row>
      <xdr:rowOff>175260</xdr:rowOff>
    </xdr:from>
    <xdr:to>
      <xdr:col>5</xdr:col>
      <xdr:colOff>228600</xdr:colOff>
      <xdr:row>53</xdr:row>
      <xdr:rowOff>15240</xdr:rowOff>
    </xdr:to>
    <xdr:cxnSp macro="">
      <xdr:nvCxnSpPr>
        <xdr:cNvPr id="57" name="Gerade Verbindung mit Pfeil 56">
          <a:extLst>
            <a:ext uri="{FF2B5EF4-FFF2-40B4-BE49-F238E27FC236}">
              <a16:creationId xmlns:a16="http://schemas.microsoft.com/office/drawing/2014/main" id="{F9AC5AF8-88C6-4551-AFE9-C7A3DBC63618}"/>
            </a:ext>
          </a:extLst>
        </xdr:cNvPr>
        <xdr:cNvCxnSpPr/>
      </xdr:nvCxnSpPr>
      <xdr:spPr>
        <a:xfrm flipV="1">
          <a:off x="3924300" y="8846820"/>
          <a:ext cx="266700" cy="937260"/>
        </a:xfrm>
        <a:prstGeom prst="straightConnector1">
          <a:avLst/>
        </a:prstGeom>
        <a:ln w="57150">
          <a:solidFill>
            <a:schemeClr val="accent3">
              <a:lumMod val="60000"/>
              <a:lumOff val="40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editAs="oneCell">
    <xdr:from>
      <xdr:col>4</xdr:col>
      <xdr:colOff>22860</xdr:colOff>
      <xdr:row>112</xdr:row>
      <xdr:rowOff>175260</xdr:rowOff>
    </xdr:from>
    <xdr:to>
      <xdr:col>15</xdr:col>
      <xdr:colOff>320821</xdr:colOff>
      <xdr:row>135</xdr:row>
      <xdr:rowOff>99418</xdr:rowOff>
    </xdr:to>
    <xdr:pic>
      <xdr:nvPicPr>
        <xdr:cNvPr id="59" name="Grafik 58">
          <a:extLst>
            <a:ext uri="{FF2B5EF4-FFF2-40B4-BE49-F238E27FC236}">
              <a16:creationId xmlns:a16="http://schemas.microsoft.com/office/drawing/2014/main" id="{B4806B55-0AAA-4484-B6B7-587CFC8FEDEA}"/>
            </a:ext>
          </a:extLst>
        </xdr:cNvPr>
        <xdr:cNvPicPr>
          <a:picLocks noChangeAspect="1"/>
        </xdr:cNvPicPr>
      </xdr:nvPicPr>
      <xdr:blipFill>
        <a:blip xmlns:r="http://schemas.openxmlformats.org/officeDocument/2006/relationships" r:embed="rId4"/>
        <a:stretch>
          <a:fillRect/>
        </a:stretch>
      </xdr:blipFill>
      <xdr:spPr>
        <a:xfrm>
          <a:off x="3192780" y="20772120"/>
          <a:ext cx="9015241" cy="4130398"/>
        </a:xfrm>
        <a:prstGeom prst="rect">
          <a:avLst/>
        </a:prstGeom>
      </xdr:spPr>
    </xdr:pic>
    <xdr:clientData/>
  </xdr:twoCellAnchor>
  <xdr:twoCellAnchor>
    <xdr:from>
      <xdr:col>2</xdr:col>
      <xdr:colOff>365760</xdr:colOff>
      <xdr:row>77</xdr:row>
      <xdr:rowOff>167640</xdr:rowOff>
    </xdr:from>
    <xdr:to>
      <xdr:col>6</xdr:col>
      <xdr:colOff>518160</xdr:colOff>
      <xdr:row>89</xdr:row>
      <xdr:rowOff>45720</xdr:rowOff>
    </xdr:to>
    <xdr:cxnSp macro="">
      <xdr:nvCxnSpPr>
        <xdr:cNvPr id="60" name="Gerade Verbindung mit Pfeil 59">
          <a:extLst>
            <a:ext uri="{FF2B5EF4-FFF2-40B4-BE49-F238E27FC236}">
              <a16:creationId xmlns:a16="http://schemas.microsoft.com/office/drawing/2014/main" id="{293FFB94-FCB5-43EC-9CF4-0EEA302CE046}"/>
            </a:ext>
          </a:extLst>
        </xdr:cNvPr>
        <xdr:cNvCxnSpPr/>
      </xdr:nvCxnSpPr>
      <xdr:spPr>
        <a:xfrm flipV="1">
          <a:off x="1950720" y="14363700"/>
          <a:ext cx="3322320" cy="2072640"/>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535251</xdr:colOff>
      <xdr:row>138</xdr:row>
      <xdr:rowOff>7620</xdr:rowOff>
    </xdr:from>
    <xdr:ext cx="3366189" cy="363620"/>
    <xdr:sp macro="" textlink="">
      <xdr:nvSpPr>
        <xdr:cNvPr id="63" name="Textfeld 62">
          <a:extLst>
            <a:ext uri="{FF2B5EF4-FFF2-40B4-BE49-F238E27FC236}">
              <a16:creationId xmlns:a16="http://schemas.microsoft.com/office/drawing/2014/main" id="{2387F243-0217-4765-AA46-5732A7FC19E6}"/>
            </a:ext>
          </a:extLst>
        </xdr:cNvPr>
        <xdr:cNvSpPr txBox="1"/>
      </xdr:nvSpPr>
      <xdr:spPr>
        <a:xfrm flipH="1">
          <a:off x="2120211" y="25359360"/>
          <a:ext cx="3366189" cy="363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1</xdr:col>
      <xdr:colOff>60960</xdr:colOff>
      <xdr:row>136</xdr:row>
      <xdr:rowOff>106680</xdr:rowOff>
    </xdr:from>
    <xdr:to>
      <xdr:col>6</xdr:col>
      <xdr:colOff>2540</xdr:colOff>
      <xdr:row>146</xdr:row>
      <xdr:rowOff>88900</xdr:rowOff>
    </xdr:to>
    <xdr:sp macro="" textlink="">
      <xdr:nvSpPr>
        <xdr:cNvPr id="64" name="Textfeld 63">
          <a:extLst>
            <a:ext uri="{FF2B5EF4-FFF2-40B4-BE49-F238E27FC236}">
              <a16:creationId xmlns:a16="http://schemas.microsoft.com/office/drawing/2014/main" id="{1415E45C-828E-4FA5-AE80-AD46652BA820}"/>
            </a:ext>
          </a:extLst>
        </xdr:cNvPr>
        <xdr:cNvSpPr txBox="1"/>
      </xdr:nvSpPr>
      <xdr:spPr>
        <a:xfrm>
          <a:off x="822960" y="25284430"/>
          <a:ext cx="3751580" cy="18237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Jedem</a:t>
          </a:r>
          <a:r>
            <a:rPr lang="de-DE" sz="1100" baseline="0"/>
            <a:t> Kind wird zur Berechnung der Gruppengöße ein Faktor zugewiesen. </a:t>
          </a:r>
        </a:p>
        <a:p>
          <a:endParaRPr lang="de-DE" sz="1100" baseline="0"/>
        </a:p>
        <a:p>
          <a:r>
            <a:rPr lang="de-DE" sz="1100" baseline="0"/>
            <a:t>Integrationskinder ab dem vollendeten 3. Lebensjahr werden mit dem 3-fachen Faktor nach §25d Abs.1 Nr.1 HKJGB berücksichtigt.</a:t>
          </a:r>
        </a:p>
        <a:p>
          <a:endParaRPr lang="de-DE" sz="1100" baseline="0"/>
        </a:p>
        <a:p>
          <a:r>
            <a:rPr lang="de-DE" sz="1100" baseline="0"/>
            <a:t>Integrationskinder im U3 Bereich werden mit dem 2-fachen Faktor nach §25d Abs.1 Nr.1 HKJGB berüc ksichtigt </a:t>
          </a:r>
          <a:endParaRPr lang="de-DE" sz="1100"/>
        </a:p>
      </xdr:txBody>
    </xdr:sp>
    <xdr:clientData/>
  </xdr:twoCellAnchor>
  <xdr:twoCellAnchor>
    <xdr:from>
      <xdr:col>3</xdr:col>
      <xdr:colOff>396240</xdr:colOff>
      <xdr:row>112</xdr:row>
      <xdr:rowOff>152400</xdr:rowOff>
    </xdr:from>
    <xdr:to>
      <xdr:col>4</xdr:col>
      <xdr:colOff>422148</xdr:colOff>
      <xdr:row>115</xdr:row>
      <xdr:rowOff>88392</xdr:rowOff>
    </xdr:to>
    <xdr:sp macro="" textlink="">
      <xdr:nvSpPr>
        <xdr:cNvPr id="65" name="Pfeil: nach links 64">
          <a:extLst>
            <a:ext uri="{FF2B5EF4-FFF2-40B4-BE49-F238E27FC236}">
              <a16:creationId xmlns:a16="http://schemas.microsoft.com/office/drawing/2014/main" id="{097D6A8A-0A4A-4EB0-B677-864039126713}"/>
            </a:ext>
          </a:extLst>
        </xdr:cNvPr>
        <xdr:cNvSpPr/>
      </xdr:nvSpPr>
      <xdr:spPr>
        <a:xfrm rot="10800000">
          <a:off x="2773680" y="20749260"/>
          <a:ext cx="818388" cy="484632"/>
        </a:xfrm>
        <a:prstGeom prst="leftArrow">
          <a:avLst/>
        </a:prstGeom>
        <a:solidFill>
          <a:schemeClr val="accent1"/>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281940</xdr:colOff>
      <xdr:row>122</xdr:row>
      <xdr:rowOff>152400</xdr:rowOff>
    </xdr:from>
    <xdr:to>
      <xdr:col>3</xdr:col>
      <xdr:colOff>365760</xdr:colOff>
      <xdr:row>135</xdr:row>
      <xdr:rowOff>45720</xdr:rowOff>
    </xdr:to>
    <xdr:sp macro="" textlink="">
      <xdr:nvSpPr>
        <xdr:cNvPr id="66" name="Textfeld 65">
          <a:extLst>
            <a:ext uri="{FF2B5EF4-FFF2-40B4-BE49-F238E27FC236}">
              <a16:creationId xmlns:a16="http://schemas.microsoft.com/office/drawing/2014/main" id="{2F20FEFF-9E91-444F-ADA0-F38829355486}"/>
            </a:ext>
          </a:extLst>
        </xdr:cNvPr>
        <xdr:cNvSpPr txBox="1"/>
      </xdr:nvSpPr>
      <xdr:spPr>
        <a:xfrm>
          <a:off x="281940" y="22578060"/>
          <a:ext cx="2461260" cy="227076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Jedem Kind wird zur Berechnung der Gruppengröße ein</a:t>
          </a:r>
          <a:r>
            <a:rPr lang="de-DE" sz="1100" baseline="0"/>
            <a:t> Faktor zugewiesen. </a:t>
          </a:r>
        </a:p>
        <a:p>
          <a:endParaRPr lang="de-DE" sz="1100" b="1" baseline="0"/>
        </a:p>
        <a:p>
          <a:r>
            <a:rPr lang="de-DE" sz="1100" b="1" baseline="0"/>
            <a:t>Kindergartenkindern </a:t>
          </a:r>
          <a:r>
            <a:rPr lang="de-DE" sz="1100" baseline="0"/>
            <a:t>und Hortkindern haben den Faktor 1. </a:t>
          </a:r>
        </a:p>
        <a:p>
          <a:endParaRPr lang="de-DE" sz="1100" baseline="0"/>
        </a:p>
        <a:p>
          <a:r>
            <a:rPr lang="de-DE" sz="1100" baseline="0"/>
            <a:t>Bei </a:t>
          </a:r>
          <a:r>
            <a:rPr lang="de-DE" sz="1100" b="1" baseline="0"/>
            <a:t>Krippenkindern</a:t>
          </a:r>
          <a:r>
            <a:rPr lang="de-DE" sz="1100" baseline="0"/>
            <a:t> wurde eine Unterteilung vorgenommen.</a:t>
          </a:r>
        </a:p>
        <a:p>
          <a:r>
            <a:rPr lang="de-DE" sz="1100"/>
            <a:t>Kinder von 0-2</a:t>
          </a:r>
          <a:r>
            <a:rPr lang="de-DE" sz="1100" baseline="0"/>
            <a:t> Jahre erhalten den Faktor 2,5.</a:t>
          </a:r>
        </a:p>
        <a:p>
          <a:r>
            <a:rPr lang="de-DE" sz="1100" baseline="0"/>
            <a:t>Kinder von 2-3 Jahre haben den </a:t>
          </a:r>
        </a:p>
        <a:p>
          <a:r>
            <a:rPr lang="de-DE" sz="1100" baseline="0"/>
            <a:t>Faktor 1,5.</a:t>
          </a:r>
          <a:endParaRPr lang="de-DE" sz="1100"/>
        </a:p>
      </xdr:txBody>
    </xdr:sp>
    <xdr:clientData/>
  </xdr:twoCellAnchor>
  <xdr:twoCellAnchor>
    <xdr:from>
      <xdr:col>2</xdr:col>
      <xdr:colOff>190500</xdr:colOff>
      <xdr:row>126</xdr:row>
      <xdr:rowOff>30481</xdr:rowOff>
    </xdr:from>
    <xdr:to>
      <xdr:col>6</xdr:col>
      <xdr:colOff>381000</xdr:colOff>
      <xdr:row>127</xdr:row>
      <xdr:rowOff>99060</xdr:rowOff>
    </xdr:to>
    <xdr:cxnSp macro="">
      <xdr:nvCxnSpPr>
        <xdr:cNvPr id="68" name="Gerade Verbindung mit Pfeil 67">
          <a:extLst>
            <a:ext uri="{FF2B5EF4-FFF2-40B4-BE49-F238E27FC236}">
              <a16:creationId xmlns:a16="http://schemas.microsoft.com/office/drawing/2014/main" id="{64959E1C-C9F8-4750-92B9-697C52C288C8}"/>
            </a:ext>
          </a:extLst>
        </xdr:cNvPr>
        <xdr:cNvCxnSpPr/>
      </xdr:nvCxnSpPr>
      <xdr:spPr>
        <a:xfrm flipV="1">
          <a:off x="1775460" y="23187661"/>
          <a:ext cx="3360420" cy="251459"/>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236220</xdr:colOff>
      <xdr:row>124</xdr:row>
      <xdr:rowOff>121920</xdr:rowOff>
    </xdr:from>
    <xdr:to>
      <xdr:col>6</xdr:col>
      <xdr:colOff>525780</xdr:colOff>
      <xdr:row>127</xdr:row>
      <xdr:rowOff>91440</xdr:rowOff>
    </xdr:to>
    <xdr:cxnSp macro="">
      <xdr:nvCxnSpPr>
        <xdr:cNvPr id="70" name="Gerade Verbindung mit Pfeil 69">
          <a:extLst>
            <a:ext uri="{FF2B5EF4-FFF2-40B4-BE49-F238E27FC236}">
              <a16:creationId xmlns:a16="http://schemas.microsoft.com/office/drawing/2014/main" id="{703BE57F-6509-4671-9306-0192C8478309}"/>
            </a:ext>
          </a:extLst>
        </xdr:cNvPr>
        <xdr:cNvCxnSpPr/>
      </xdr:nvCxnSpPr>
      <xdr:spPr>
        <a:xfrm flipV="1">
          <a:off x="1821180" y="22913340"/>
          <a:ext cx="3459480" cy="51816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510540</xdr:colOff>
      <xdr:row>129</xdr:row>
      <xdr:rowOff>121920</xdr:rowOff>
    </xdr:from>
    <xdr:to>
      <xdr:col>6</xdr:col>
      <xdr:colOff>464820</xdr:colOff>
      <xdr:row>132</xdr:row>
      <xdr:rowOff>7620</xdr:rowOff>
    </xdr:to>
    <xdr:cxnSp macro="">
      <xdr:nvCxnSpPr>
        <xdr:cNvPr id="75" name="Gerade Verbindung mit Pfeil 74">
          <a:extLst>
            <a:ext uri="{FF2B5EF4-FFF2-40B4-BE49-F238E27FC236}">
              <a16:creationId xmlns:a16="http://schemas.microsoft.com/office/drawing/2014/main" id="{9A0FED1D-61F7-46AA-B637-D32116986DF8}"/>
            </a:ext>
          </a:extLst>
        </xdr:cNvPr>
        <xdr:cNvCxnSpPr/>
      </xdr:nvCxnSpPr>
      <xdr:spPr>
        <a:xfrm flipV="1">
          <a:off x="1303020" y="23827740"/>
          <a:ext cx="3916680" cy="4343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131</xdr:row>
      <xdr:rowOff>30480</xdr:rowOff>
    </xdr:from>
    <xdr:to>
      <xdr:col>6</xdr:col>
      <xdr:colOff>373380</xdr:colOff>
      <xdr:row>133</xdr:row>
      <xdr:rowOff>175260</xdr:rowOff>
    </xdr:to>
    <xdr:cxnSp macro="">
      <xdr:nvCxnSpPr>
        <xdr:cNvPr id="81" name="Gerade Verbindung mit Pfeil 80">
          <a:extLst>
            <a:ext uri="{FF2B5EF4-FFF2-40B4-BE49-F238E27FC236}">
              <a16:creationId xmlns:a16="http://schemas.microsoft.com/office/drawing/2014/main" id="{DCD718E1-ACF2-4B4F-B9D3-9E2CBA70A741}"/>
            </a:ext>
          </a:extLst>
        </xdr:cNvPr>
        <xdr:cNvCxnSpPr/>
      </xdr:nvCxnSpPr>
      <xdr:spPr>
        <a:xfrm flipV="1">
          <a:off x="1173480" y="24102060"/>
          <a:ext cx="3954780" cy="51054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678180</xdr:colOff>
      <xdr:row>137</xdr:row>
      <xdr:rowOff>129540</xdr:rowOff>
    </xdr:from>
    <xdr:to>
      <xdr:col>15</xdr:col>
      <xdr:colOff>784860</xdr:colOff>
      <xdr:row>149</xdr:row>
      <xdr:rowOff>114300</xdr:rowOff>
    </xdr:to>
    <xdr:sp macro="" textlink="">
      <xdr:nvSpPr>
        <xdr:cNvPr id="26" name="Textfeld 25">
          <a:extLst>
            <a:ext uri="{FF2B5EF4-FFF2-40B4-BE49-F238E27FC236}">
              <a16:creationId xmlns:a16="http://schemas.microsoft.com/office/drawing/2014/main" id="{1527B1D7-5E60-4A3B-8EB7-ABB22F9ED781}"/>
            </a:ext>
          </a:extLst>
        </xdr:cNvPr>
        <xdr:cNvSpPr txBox="1"/>
      </xdr:nvSpPr>
      <xdr:spPr>
        <a:xfrm>
          <a:off x="8602980" y="25298400"/>
          <a:ext cx="4069080" cy="21793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 Kontrollsumme berechnet</a:t>
          </a:r>
          <a:r>
            <a:rPr lang="de-DE" sz="1100" baseline="0"/>
            <a:t> sich mit der hinterlegten Formel zum Faktor der Kinder. Steigt die Zahl über 25 sind die Eingaben </a:t>
          </a:r>
          <a:r>
            <a:rPr lang="de-DE" sz="1100" b="1" baseline="0"/>
            <a:t>nicht</a:t>
          </a:r>
          <a:r>
            <a:rPr lang="de-DE" sz="1100" baseline="0"/>
            <a:t> korrekt. </a:t>
          </a:r>
        </a:p>
        <a:p>
          <a:endParaRPr lang="de-DE" sz="1100" baseline="0"/>
        </a:p>
        <a:p>
          <a:r>
            <a:rPr lang="de-DE" sz="1100" baseline="0"/>
            <a:t>Bitte beachten Sie die folgenden Hinweise:</a:t>
          </a:r>
          <a:endParaRPr lang="de-DE" sz="1100"/>
        </a:p>
        <a:p>
          <a:pPr lvl="1"/>
          <a:r>
            <a:rPr lang="de-DE" sz="1100"/>
            <a:t>In reinen Krippengruppen dürfen jedoch nicht mehr als maximal 12 Kinder betreut werden (§ 25d Abs. 1 Satz 3 HKJGB).</a:t>
          </a:r>
        </a:p>
        <a:p>
          <a:endParaRPr lang="de-DE" sz="1100"/>
        </a:p>
        <a:p>
          <a:pPr lvl="1"/>
          <a:r>
            <a:rPr lang="de-DE" sz="1100"/>
            <a:t>Durch den höheren Faktor bei Kindern mit Behinderung reduziert sich die maximale Anzahl der Kinder in</a:t>
          </a:r>
          <a:r>
            <a:rPr lang="de-DE" sz="1100" baseline="0"/>
            <a:t> der Gruppe.</a:t>
          </a:r>
          <a:endParaRPr lang="de-DE" sz="1100"/>
        </a:p>
      </xdr:txBody>
    </xdr:sp>
    <xdr:clientData/>
  </xdr:twoCellAnchor>
  <xdr:twoCellAnchor>
    <xdr:from>
      <xdr:col>4</xdr:col>
      <xdr:colOff>472440</xdr:colOff>
      <xdr:row>133</xdr:row>
      <xdr:rowOff>30480</xdr:rowOff>
    </xdr:from>
    <xdr:to>
      <xdr:col>6</xdr:col>
      <xdr:colOff>297180</xdr:colOff>
      <xdr:row>139</xdr:row>
      <xdr:rowOff>160020</xdr:rowOff>
    </xdr:to>
    <xdr:cxnSp macro="">
      <xdr:nvCxnSpPr>
        <xdr:cNvPr id="37" name="Gerade Verbindung mit Pfeil 36">
          <a:extLst>
            <a:ext uri="{FF2B5EF4-FFF2-40B4-BE49-F238E27FC236}">
              <a16:creationId xmlns:a16="http://schemas.microsoft.com/office/drawing/2014/main" id="{F4759850-B8C3-4551-8F9A-B18F76919A10}"/>
            </a:ext>
          </a:extLst>
        </xdr:cNvPr>
        <xdr:cNvCxnSpPr/>
      </xdr:nvCxnSpPr>
      <xdr:spPr>
        <a:xfrm flipV="1">
          <a:off x="3642360" y="24467820"/>
          <a:ext cx="1409700" cy="12268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632460</xdr:colOff>
      <xdr:row>131</xdr:row>
      <xdr:rowOff>121920</xdr:rowOff>
    </xdr:from>
    <xdr:to>
      <xdr:col>6</xdr:col>
      <xdr:colOff>419100</xdr:colOff>
      <xdr:row>143</xdr:row>
      <xdr:rowOff>83820</xdr:rowOff>
    </xdr:to>
    <xdr:cxnSp macro="">
      <xdr:nvCxnSpPr>
        <xdr:cNvPr id="61" name="Gerade Verbindung mit Pfeil 60">
          <a:extLst>
            <a:ext uri="{FF2B5EF4-FFF2-40B4-BE49-F238E27FC236}">
              <a16:creationId xmlns:a16="http://schemas.microsoft.com/office/drawing/2014/main" id="{A72B01A8-A896-4A3C-A0CD-ECDC5159B46C}"/>
            </a:ext>
          </a:extLst>
        </xdr:cNvPr>
        <xdr:cNvCxnSpPr/>
      </xdr:nvCxnSpPr>
      <xdr:spPr>
        <a:xfrm flipV="1">
          <a:off x="4594860" y="24193500"/>
          <a:ext cx="579120" cy="215646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640080</xdr:colOff>
      <xdr:row>130</xdr:row>
      <xdr:rowOff>83820</xdr:rowOff>
    </xdr:from>
    <xdr:to>
      <xdr:col>6</xdr:col>
      <xdr:colOff>594360</xdr:colOff>
      <xdr:row>143</xdr:row>
      <xdr:rowOff>76200</xdr:rowOff>
    </xdr:to>
    <xdr:cxnSp macro="">
      <xdr:nvCxnSpPr>
        <xdr:cNvPr id="62" name="Gerade Verbindung mit Pfeil 61">
          <a:extLst>
            <a:ext uri="{FF2B5EF4-FFF2-40B4-BE49-F238E27FC236}">
              <a16:creationId xmlns:a16="http://schemas.microsoft.com/office/drawing/2014/main" id="{6400CE99-A640-4F63-B285-8F3FEEDFB7E3}"/>
            </a:ext>
          </a:extLst>
        </xdr:cNvPr>
        <xdr:cNvCxnSpPr/>
      </xdr:nvCxnSpPr>
      <xdr:spPr>
        <a:xfrm flipV="1">
          <a:off x="4602480" y="23972520"/>
          <a:ext cx="746760" cy="2369820"/>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167640</xdr:colOff>
      <xdr:row>134</xdr:row>
      <xdr:rowOff>91440</xdr:rowOff>
    </xdr:from>
    <xdr:to>
      <xdr:col>14</xdr:col>
      <xdr:colOff>335280</xdr:colOff>
      <xdr:row>137</xdr:row>
      <xdr:rowOff>114300</xdr:rowOff>
    </xdr:to>
    <xdr:sp macro="" textlink="">
      <xdr:nvSpPr>
        <xdr:cNvPr id="67" name="Pfeil: nach oben 66">
          <a:extLst>
            <a:ext uri="{FF2B5EF4-FFF2-40B4-BE49-F238E27FC236}">
              <a16:creationId xmlns:a16="http://schemas.microsoft.com/office/drawing/2014/main" id="{F7785D0C-4222-470C-ABCA-B6A16BF63415}"/>
            </a:ext>
          </a:extLst>
        </xdr:cNvPr>
        <xdr:cNvSpPr/>
      </xdr:nvSpPr>
      <xdr:spPr>
        <a:xfrm>
          <a:off x="10469880" y="24711660"/>
          <a:ext cx="960120" cy="5715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6</xdr:col>
      <xdr:colOff>236220</xdr:colOff>
      <xdr:row>92</xdr:row>
      <xdr:rowOff>0</xdr:rowOff>
    </xdr:from>
    <xdr:to>
      <xdr:col>6</xdr:col>
      <xdr:colOff>518184</xdr:colOff>
      <xdr:row>93</xdr:row>
      <xdr:rowOff>91464</xdr:rowOff>
    </xdr:to>
    <xdr:pic>
      <xdr:nvPicPr>
        <xdr:cNvPr id="69" name="Grafik 68">
          <a:extLst>
            <a:ext uri="{FF2B5EF4-FFF2-40B4-BE49-F238E27FC236}">
              <a16:creationId xmlns:a16="http://schemas.microsoft.com/office/drawing/2014/main" id="{8DBF0539-BCB7-4B64-9644-08C43E49D35A}"/>
            </a:ext>
          </a:extLst>
        </xdr:cNvPr>
        <xdr:cNvPicPr>
          <a:picLocks noChangeAspect="1"/>
        </xdr:cNvPicPr>
      </xdr:nvPicPr>
      <xdr:blipFill>
        <a:blip xmlns:r="http://schemas.openxmlformats.org/officeDocument/2006/relationships" r:embed="rId5"/>
        <a:stretch>
          <a:fillRect/>
        </a:stretch>
      </xdr:blipFill>
      <xdr:spPr>
        <a:xfrm>
          <a:off x="4991100" y="16939260"/>
          <a:ext cx="281964" cy="274344"/>
        </a:xfrm>
        <a:prstGeom prst="rect">
          <a:avLst/>
        </a:prstGeom>
      </xdr:spPr>
    </xdr:pic>
    <xdr:clientData/>
  </xdr:twoCellAnchor>
  <xdr:twoCellAnchor>
    <xdr:from>
      <xdr:col>6</xdr:col>
      <xdr:colOff>510540</xdr:colOff>
      <xdr:row>93</xdr:row>
      <xdr:rowOff>60960</xdr:rowOff>
    </xdr:from>
    <xdr:to>
      <xdr:col>6</xdr:col>
      <xdr:colOff>647700</xdr:colOff>
      <xdr:row>107</xdr:row>
      <xdr:rowOff>137160</xdr:rowOff>
    </xdr:to>
    <xdr:cxnSp macro="">
      <xdr:nvCxnSpPr>
        <xdr:cNvPr id="73" name="Gerade Verbindung mit Pfeil 72">
          <a:extLst>
            <a:ext uri="{FF2B5EF4-FFF2-40B4-BE49-F238E27FC236}">
              <a16:creationId xmlns:a16="http://schemas.microsoft.com/office/drawing/2014/main" id="{78728E16-2C60-45AF-83C6-2F76F8072E26}"/>
            </a:ext>
          </a:extLst>
        </xdr:cNvPr>
        <xdr:cNvCxnSpPr/>
      </xdr:nvCxnSpPr>
      <xdr:spPr>
        <a:xfrm flipH="1" flipV="1">
          <a:off x="5265420" y="17183100"/>
          <a:ext cx="137160" cy="2636520"/>
        </a:xfrm>
        <a:prstGeom prst="straightConnector1">
          <a:avLst/>
        </a:prstGeom>
        <a:ln w="57150">
          <a:tailEnd type="triangle"/>
        </a:ln>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9</xdr:row>
      <xdr:rowOff>41275</xdr:rowOff>
    </xdr:from>
    <xdr:to>
      <xdr:col>6</xdr:col>
      <xdr:colOff>781050</xdr:colOff>
      <xdr:row>41</xdr:row>
      <xdr:rowOff>69850</xdr:rowOff>
    </xdr:to>
    <xdr:pic>
      <xdr:nvPicPr>
        <xdr:cNvPr id="2" name="Grafik 1" descr="O:\40.2\Auszubildende\Mosler, Sina\Integrationsantrag\Gruppenreduzierung Visuell\Seite 1.jpg">
          <a:extLst>
            <a:ext uri="{FF2B5EF4-FFF2-40B4-BE49-F238E27FC236}">
              <a16:creationId xmlns:a16="http://schemas.microsoft.com/office/drawing/2014/main" id="{ABDAF4D4-45F8-4932-AAEA-1CBA23156D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694815"/>
          <a:ext cx="5642610" cy="5880735"/>
        </a:xfrm>
        <a:prstGeom prst="rect">
          <a:avLst/>
        </a:prstGeom>
        <a:noFill/>
        <a:ln>
          <a:noFill/>
        </a:ln>
      </xdr:spPr>
    </xdr:pic>
    <xdr:clientData/>
  </xdr:twoCellAnchor>
  <xdr:twoCellAnchor editAs="oneCell">
    <xdr:from>
      <xdr:col>0</xdr:col>
      <xdr:colOff>111125</xdr:colOff>
      <xdr:row>59</xdr:row>
      <xdr:rowOff>15875</xdr:rowOff>
    </xdr:from>
    <xdr:to>
      <xdr:col>6</xdr:col>
      <xdr:colOff>777875</xdr:colOff>
      <xdr:row>92</xdr:row>
      <xdr:rowOff>63500</xdr:rowOff>
    </xdr:to>
    <xdr:pic>
      <xdr:nvPicPr>
        <xdr:cNvPr id="3" name="Grafik 2" descr="C:\Users\Mosler_S\Desktop\grwgreg.jpg">
          <a:extLst>
            <a:ext uri="{FF2B5EF4-FFF2-40B4-BE49-F238E27FC236}">
              <a16:creationId xmlns:a16="http://schemas.microsoft.com/office/drawing/2014/main" id="{940B9131-B1D4-4514-B5CC-BF5F86EAB11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125" y="10821035"/>
          <a:ext cx="5604510" cy="6082665"/>
        </a:xfrm>
        <a:prstGeom prst="rect">
          <a:avLst/>
        </a:prstGeom>
        <a:noFill/>
        <a:ln>
          <a:noFill/>
        </a:ln>
      </xdr:spPr>
    </xdr:pic>
    <xdr:clientData/>
  </xdr:twoCellAnchor>
  <xdr:twoCellAnchor editAs="oneCell">
    <xdr:from>
      <xdr:col>0</xdr:col>
      <xdr:colOff>31750</xdr:colOff>
      <xdr:row>109</xdr:row>
      <xdr:rowOff>95250</xdr:rowOff>
    </xdr:from>
    <xdr:to>
      <xdr:col>6</xdr:col>
      <xdr:colOff>698500</xdr:colOff>
      <xdr:row>137</xdr:row>
      <xdr:rowOff>12700</xdr:rowOff>
    </xdr:to>
    <xdr:pic>
      <xdr:nvPicPr>
        <xdr:cNvPr id="4" name="Grafik 3" descr="O:\40.2\Auszubildende\Mosler, Sina\Integrationsantrag\Gruppenreduzierung Visuell\Seite 3.jpg">
          <a:extLst>
            <a:ext uri="{FF2B5EF4-FFF2-40B4-BE49-F238E27FC236}">
              <a16:creationId xmlns:a16="http://schemas.microsoft.com/office/drawing/2014/main" id="{B3851AE6-69EE-4519-8E69-B0264F5EF91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750" y="20052030"/>
          <a:ext cx="5604510" cy="5038090"/>
        </a:xfrm>
        <a:prstGeom prst="rect">
          <a:avLst/>
        </a:prstGeom>
        <a:noFill/>
        <a:ln>
          <a:noFill/>
        </a:ln>
      </xdr:spPr>
    </xdr:pic>
    <xdr:clientData/>
  </xdr:twoCellAnchor>
  <xdr:twoCellAnchor editAs="oneCell">
    <xdr:from>
      <xdr:col>0</xdr:col>
      <xdr:colOff>127000</xdr:colOff>
      <xdr:row>159</xdr:row>
      <xdr:rowOff>95250</xdr:rowOff>
    </xdr:from>
    <xdr:to>
      <xdr:col>6</xdr:col>
      <xdr:colOff>650875</xdr:colOff>
      <xdr:row>188</xdr:row>
      <xdr:rowOff>44450</xdr:rowOff>
    </xdr:to>
    <xdr:pic>
      <xdr:nvPicPr>
        <xdr:cNvPr id="5" name="Grafik 4" descr="O:\40.2\Auszubildende\Mosler, Sina\Integrationsantrag\Gruppenreduzierung Visuell\Seite 4.jpg">
          <a:extLst>
            <a:ext uri="{FF2B5EF4-FFF2-40B4-BE49-F238E27FC236}">
              <a16:creationId xmlns:a16="http://schemas.microsoft.com/office/drawing/2014/main" id="{F90A00D2-9701-4646-B64E-D8477FC2DF51}"/>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000" y="29196030"/>
          <a:ext cx="5461635" cy="5252720"/>
        </a:xfrm>
        <a:prstGeom prst="rect">
          <a:avLst/>
        </a:prstGeom>
        <a:noFill/>
        <a:ln>
          <a:noFill/>
        </a:ln>
      </xdr:spPr>
    </xdr:pic>
    <xdr:clientData/>
  </xdr:twoCellAnchor>
  <xdr:twoCellAnchor editAs="oneCell">
    <xdr:from>
      <xdr:col>0</xdr:col>
      <xdr:colOff>127000</xdr:colOff>
      <xdr:row>210</xdr:row>
      <xdr:rowOff>31750</xdr:rowOff>
    </xdr:from>
    <xdr:to>
      <xdr:col>6</xdr:col>
      <xdr:colOff>714376</xdr:colOff>
      <xdr:row>242</xdr:row>
      <xdr:rowOff>136526</xdr:rowOff>
    </xdr:to>
    <xdr:pic>
      <xdr:nvPicPr>
        <xdr:cNvPr id="6" name="Grafik 5" descr="O:\40.2\Auszubildende\Mosler, Sina\Integrationsantrag\Gruppenreduzierung Visuell\Seite 5.jpg">
          <a:extLst>
            <a:ext uri="{FF2B5EF4-FFF2-40B4-BE49-F238E27FC236}">
              <a16:creationId xmlns:a16="http://schemas.microsoft.com/office/drawing/2014/main" id="{740F3268-7703-45C7-8E9C-A29F73E8C247}"/>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7000" y="38459410"/>
          <a:ext cx="5525136" cy="595693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ller_E\Desktop\2020-07-06%20J&#228;hrliche%20Meldung%20Gesamtbogen_Anpass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richtungsbogen"/>
      <sheetName val="Anlage Personal"/>
      <sheetName val="Trägerbogen"/>
      <sheetName val="Tabelle2"/>
      <sheetName val="2020-07-06 Jährliche Meldung Ge"/>
    </sheetNames>
    <sheetDataSet>
      <sheetData sheetId="0"/>
      <sheetData sheetId="1"/>
      <sheetData sheetId="2"/>
      <sheetData sheetId="3">
        <row r="5">
          <cell r="D5" t="str">
            <v>Erweiterung</v>
          </cell>
        </row>
        <row r="6">
          <cell r="D6" t="str">
            <v>Neubau</v>
          </cell>
        </row>
      </sheetData>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3"/>
  <sheetViews>
    <sheetView showGridLines="0" showZeros="0" view="pageLayout" topLeftCell="A40" zoomScale="70" zoomScaleNormal="100" zoomScalePageLayoutView="70" workbookViewId="0">
      <selection activeCell="D9" sqref="D9:G9"/>
    </sheetView>
  </sheetViews>
  <sheetFormatPr baseColWidth="10" defaultColWidth="11.44140625" defaultRowHeight="14.4" x14ac:dyDescent="0.3"/>
  <cols>
    <col min="1" max="1" width="12.6640625" style="1" customWidth="1"/>
    <col min="2" max="2" width="21.6640625" style="1" customWidth="1"/>
    <col min="3" max="3" width="14.109375" style="1" customWidth="1"/>
    <col min="4" max="4" width="11.5546875" style="1" customWidth="1"/>
    <col min="5" max="5" width="12.44140625" style="1" customWidth="1"/>
    <col min="6" max="6" width="10.5546875" style="1" customWidth="1"/>
    <col min="7" max="7" width="13.109375" style="1" customWidth="1"/>
    <col min="8" max="8" width="4.88671875" style="1" customWidth="1"/>
    <col min="9" max="9" width="22.109375" style="1" customWidth="1"/>
    <col min="10" max="10" width="12.44140625" style="1" customWidth="1"/>
    <col min="11" max="11" width="14.109375" style="1" customWidth="1"/>
    <col min="12" max="12" width="11.5546875" style="1" customWidth="1"/>
    <col min="13" max="13" width="12.44140625" style="1" customWidth="1"/>
    <col min="14" max="14" width="10.5546875" style="1" customWidth="1"/>
    <col min="15" max="15" width="13" style="1" customWidth="1"/>
    <col min="16" max="16" width="2.5546875" style="1" hidden="1" customWidth="1"/>
    <col min="17" max="16384" width="11.44140625" style="1"/>
  </cols>
  <sheetData>
    <row r="1" spans="1:15" ht="42" customHeight="1" thickBot="1" x14ac:dyDescent="0.35"/>
    <row r="2" spans="1:15" ht="80.25" customHeight="1" thickBot="1" x14ac:dyDescent="0.35">
      <c r="A2" s="351" t="s">
        <v>211</v>
      </c>
      <c r="B2" s="352"/>
      <c r="C2" s="352"/>
      <c r="D2" s="352"/>
      <c r="E2" s="352"/>
      <c r="F2" s="352"/>
      <c r="G2" s="352"/>
      <c r="H2" s="352"/>
      <c r="I2" s="352"/>
      <c r="J2" s="352"/>
      <c r="K2" s="352"/>
      <c r="L2" s="352"/>
      <c r="M2" s="352"/>
      <c r="N2" s="352"/>
      <c r="O2" s="353"/>
    </row>
    <row r="3" spans="1:15" ht="23.25" customHeight="1" x14ac:dyDescent="0.35">
      <c r="A3" s="40"/>
      <c r="B3" s="40"/>
      <c r="C3" s="40"/>
      <c r="D3" s="40"/>
      <c r="E3" s="40"/>
      <c r="F3" s="40"/>
      <c r="G3" s="40"/>
      <c r="H3" s="40"/>
      <c r="I3" s="40"/>
      <c r="J3" s="40"/>
      <c r="K3" s="40"/>
      <c r="L3" s="40"/>
      <c r="M3" s="40"/>
      <c r="N3" s="40"/>
      <c r="O3" s="40"/>
    </row>
    <row r="4" spans="1:15" ht="23.25" customHeight="1" x14ac:dyDescent="0.35">
      <c r="A4" s="40"/>
      <c r="B4" s="40"/>
      <c r="C4" s="40"/>
      <c r="D4" s="40"/>
      <c r="E4" s="40"/>
      <c r="F4" s="40"/>
      <c r="G4" s="40"/>
      <c r="H4" s="40"/>
      <c r="I4" s="40"/>
      <c r="J4" s="40"/>
      <c r="K4" s="40"/>
      <c r="L4" s="40"/>
      <c r="M4" s="40"/>
      <c r="N4" s="40"/>
      <c r="O4" s="40"/>
    </row>
    <row r="5" spans="1:15" ht="23.25" customHeight="1" x14ac:dyDescent="0.3">
      <c r="A5" s="380" t="s">
        <v>16</v>
      </c>
      <c r="B5" s="380"/>
      <c r="C5" s="380"/>
      <c r="D5" s="380"/>
      <c r="E5" s="380"/>
      <c r="F5" s="380"/>
      <c r="G5" s="380"/>
      <c r="H5" s="380"/>
      <c r="I5" s="380"/>
      <c r="J5" s="380"/>
      <c r="K5" s="380"/>
      <c r="L5" s="380"/>
      <c r="M5" s="380"/>
      <c r="N5" s="380"/>
      <c r="O5" s="380"/>
    </row>
    <row r="6" spans="1:15" ht="23.25" customHeight="1" x14ac:dyDescent="0.35">
      <c r="A6" s="40"/>
      <c r="B6" s="40"/>
      <c r="C6" s="40"/>
      <c r="D6" s="40"/>
      <c r="E6" s="40"/>
      <c r="F6" s="40"/>
      <c r="G6" s="40"/>
      <c r="H6" s="40"/>
      <c r="I6" s="40"/>
      <c r="J6" s="40"/>
      <c r="K6" s="40"/>
      <c r="L6" s="40"/>
      <c r="M6" s="40"/>
      <c r="N6" s="40"/>
      <c r="O6" s="40"/>
    </row>
    <row r="7" spans="1:15" ht="23.25" customHeight="1" x14ac:dyDescent="0.35">
      <c r="A7" s="350" t="s">
        <v>17</v>
      </c>
      <c r="B7" s="350"/>
      <c r="C7" s="350"/>
      <c r="D7" s="350"/>
      <c r="E7" s="350"/>
      <c r="H7" s="68" t="s">
        <v>15</v>
      </c>
      <c r="I7" s="49"/>
      <c r="J7" s="49"/>
      <c r="K7" s="49"/>
      <c r="L7" s="49"/>
    </row>
    <row r="8" spans="1:15" ht="23.25" customHeight="1" x14ac:dyDescent="0.35">
      <c r="A8" s="40"/>
      <c r="B8" s="40"/>
      <c r="C8" s="40"/>
      <c r="D8" s="40"/>
      <c r="E8" s="40"/>
      <c r="H8" s="40"/>
      <c r="I8" s="40"/>
      <c r="J8" s="40"/>
      <c r="K8" s="40"/>
      <c r="L8" s="40"/>
    </row>
    <row r="9" spans="1:15" ht="23.25" customHeight="1" x14ac:dyDescent="0.35">
      <c r="A9" s="354" t="s">
        <v>179</v>
      </c>
      <c r="B9" s="354"/>
      <c r="C9" s="354"/>
      <c r="D9" s="316"/>
      <c r="E9" s="316"/>
      <c r="F9" s="316"/>
      <c r="G9" s="316"/>
      <c r="H9" s="361" t="s">
        <v>180</v>
      </c>
      <c r="I9" s="361"/>
      <c r="J9" s="361"/>
      <c r="K9" s="317"/>
      <c r="L9" s="317"/>
      <c r="M9" s="317"/>
      <c r="N9" s="317"/>
      <c r="O9" s="317"/>
    </row>
    <row r="10" spans="1:15" ht="23.25" customHeight="1" x14ac:dyDescent="0.35">
      <c r="A10" s="354" t="s">
        <v>0</v>
      </c>
      <c r="B10" s="354"/>
      <c r="C10" s="354"/>
      <c r="D10" s="316"/>
      <c r="E10" s="316"/>
      <c r="F10" s="316"/>
      <c r="G10" s="316"/>
      <c r="H10" s="361" t="s">
        <v>0</v>
      </c>
      <c r="I10" s="361"/>
      <c r="J10" s="361"/>
      <c r="K10" s="317"/>
      <c r="L10" s="317"/>
      <c r="M10" s="317"/>
      <c r="N10" s="317"/>
      <c r="O10" s="317"/>
    </row>
    <row r="11" spans="1:15" ht="23.25" customHeight="1" x14ac:dyDescent="0.35">
      <c r="A11" s="354" t="s">
        <v>1</v>
      </c>
      <c r="B11" s="354"/>
      <c r="C11" s="354"/>
      <c r="D11" s="316"/>
      <c r="E11" s="316"/>
      <c r="F11" s="316"/>
      <c r="G11" s="316"/>
      <c r="H11" s="361" t="s">
        <v>1</v>
      </c>
      <c r="I11" s="361"/>
      <c r="J11" s="361"/>
      <c r="K11" s="317"/>
      <c r="L11" s="317"/>
      <c r="M11" s="317"/>
      <c r="N11" s="317"/>
      <c r="O11" s="317"/>
    </row>
    <row r="12" spans="1:15" ht="23.25" customHeight="1" x14ac:dyDescent="0.35">
      <c r="A12" s="354" t="s">
        <v>2</v>
      </c>
      <c r="B12" s="354"/>
      <c r="C12" s="354"/>
      <c r="D12" s="316"/>
      <c r="E12" s="316"/>
      <c r="F12" s="316"/>
      <c r="G12" s="316"/>
      <c r="H12" s="361" t="s">
        <v>2</v>
      </c>
      <c r="I12" s="361"/>
      <c r="J12" s="361"/>
      <c r="K12" s="317"/>
      <c r="L12" s="317"/>
      <c r="M12" s="317"/>
      <c r="N12" s="317"/>
      <c r="O12" s="317"/>
    </row>
    <row r="13" spans="1:15" ht="23.25" customHeight="1" x14ac:dyDescent="0.35">
      <c r="A13" s="354" t="s">
        <v>4</v>
      </c>
      <c r="B13" s="354"/>
      <c r="C13" s="354"/>
      <c r="D13" s="316"/>
      <c r="E13" s="316"/>
      <c r="F13" s="316"/>
      <c r="G13" s="316"/>
      <c r="H13" s="361" t="s">
        <v>4</v>
      </c>
      <c r="I13" s="361"/>
      <c r="J13" s="361"/>
      <c r="K13" s="317"/>
      <c r="L13" s="317"/>
      <c r="M13" s="317"/>
      <c r="N13" s="317"/>
      <c r="O13" s="317"/>
    </row>
    <row r="14" spans="1:15" ht="23.25" customHeight="1" x14ac:dyDescent="0.35">
      <c r="A14" s="354" t="s">
        <v>13</v>
      </c>
      <c r="B14" s="354"/>
      <c r="C14" s="354"/>
      <c r="D14" s="316"/>
      <c r="E14" s="316"/>
      <c r="F14" s="316"/>
      <c r="G14" s="316"/>
      <c r="H14" s="361" t="s">
        <v>13</v>
      </c>
      <c r="I14" s="361"/>
      <c r="J14" s="361"/>
      <c r="K14" s="317"/>
      <c r="L14" s="317"/>
      <c r="M14" s="317"/>
      <c r="N14" s="317"/>
      <c r="O14" s="317"/>
    </row>
    <row r="15" spans="1:15" ht="23.25" customHeight="1" x14ac:dyDescent="0.35">
      <c r="A15" s="361" t="s">
        <v>3</v>
      </c>
      <c r="B15" s="361"/>
      <c r="C15" s="361"/>
      <c r="D15" s="316"/>
      <c r="E15" s="316"/>
      <c r="F15" s="316"/>
      <c r="G15" s="316"/>
      <c r="H15" s="361" t="s">
        <v>3</v>
      </c>
      <c r="I15" s="361"/>
      <c r="J15" s="361"/>
      <c r="K15" s="317"/>
      <c r="L15" s="317"/>
      <c r="M15" s="317"/>
      <c r="N15" s="317"/>
      <c r="O15" s="317"/>
    </row>
    <row r="16" spans="1:15" ht="23.25" customHeight="1" x14ac:dyDescent="0.35">
      <c r="A16" s="40"/>
      <c r="B16" s="40"/>
      <c r="C16" s="40"/>
      <c r="D16" s="40"/>
      <c r="E16" s="40"/>
      <c r="F16" s="40"/>
      <c r="G16" s="40"/>
      <c r="H16" s="40"/>
      <c r="I16" s="40"/>
      <c r="J16" s="40"/>
      <c r="K16" s="40"/>
      <c r="L16" s="40"/>
      <c r="M16" s="40"/>
      <c r="N16" s="40"/>
      <c r="O16" s="40"/>
    </row>
    <row r="17" spans="1:15" ht="23.25" customHeight="1" x14ac:dyDescent="0.35">
      <c r="A17" s="40"/>
      <c r="B17" s="40"/>
      <c r="C17" s="40"/>
      <c r="D17" s="40"/>
      <c r="E17" s="40"/>
      <c r="F17" s="40"/>
      <c r="G17" s="40"/>
      <c r="H17" s="40"/>
      <c r="I17" s="40"/>
      <c r="J17" s="40"/>
      <c r="K17" s="40"/>
      <c r="L17" s="40"/>
      <c r="M17" s="40"/>
      <c r="N17" s="40"/>
      <c r="O17" s="40"/>
    </row>
    <row r="18" spans="1:15" ht="23.25" customHeight="1" x14ac:dyDescent="0.35">
      <c r="A18" s="379" t="s">
        <v>140</v>
      </c>
      <c r="B18" s="379"/>
      <c r="C18" s="379"/>
      <c r="D18" s="379"/>
      <c r="E18" s="379"/>
      <c r="F18" s="379"/>
      <c r="G18" s="379"/>
      <c r="H18" s="379"/>
      <c r="I18" s="379"/>
      <c r="J18" s="379"/>
      <c r="K18" s="379"/>
      <c r="L18" s="379"/>
      <c r="M18" s="379"/>
      <c r="N18" s="379"/>
      <c r="O18" s="379"/>
    </row>
    <row r="19" spans="1:15" ht="23.25" customHeight="1" thickBot="1" x14ac:dyDescent="0.4">
      <c r="A19" s="40"/>
      <c r="B19" s="40"/>
      <c r="C19" s="40"/>
      <c r="D19" s="40"/>
      <c r="E19" s="40"/>
      <c r="F19" s="40"/>
      <c r="G19" s="40"/>
      <c r="H19" s="40"/>
      <c r="I19" s="40"/>
      <c r="J19" s="40"/>
      <c r="K19" s="40"/>
      <c r="L19" s="40"/>
      <c r="M19" s="40"/>
      <c r="N19" s="40"/>
      <c r="O19" s="40"/>
    </row>
    <row r="20" spans="1:15" ht="24" customHeight="1" thickBot="1" x14ac:dyDescent="0.4">
      <c r="A20" s="400" t="s">
        <v>182</v>
      </c>
      <c r="B20" s="401"/>
      <c r="C20" s="402"/>
      <c r="D20" s="82" t="s">
        <v>5</v>
      </c>
      <c r="E20" s="362"/>
      <c r="F20" s="362"/>
      <c r="G20" s="362"/>
      <c r="H20" s="82" t="s">
        <v>6</v>
      </c>
      <c r="I20" s="283"/>
      <c r="J20" s="284"/>
      <c r="K20" s="285" t="s">
        <v>220</v>
      </c>
      <c r="L20" s="286"/>
      <c r="M20" s="286"/>
      <c r="N20" s="286"/>
      <c r="O20" s="287"/>
    </row>
    <row r="21" spans="1:15" ht="23.25" customHeight="1" x14ac:dyDescent="0.3">
      <c r="A21" s="355" t="s">
        <v>183</v>
      </c>
      <c r="B21" s="356"/>
      <c r="C21" s="357"/>
      <c r="D21" s="363"/>
      <c r="E21" s="364"/>
      <c r="F21" s="364"/>
      <c r="G21" s="364"/>
      <c r="H21" s="364"/>
      <c r="I21" s="364"/>
      <c r="J21" s="364"/>
      <c r="K21" s="364"/>
      <c r="L21" s="364"/>
      <c r="M21" s="364"/>
      <c r="N21" s="364"/>
      <c r="O21" s="365"/>
    </row>
    <row r="22" spans="1:15" ht="18.75" customHeight="1" x14ac:dyDescent="0.3">
      <c r="A22" s="358"/>
      <c r="B22" s="359"/>
      <c r="C22" s="360"/>
      <c r="D22" s="366"/>
      <c r="E22" s="367"/>
      <c r="F22" s="367"/>
      <c r="G22" s="367"/>
      <c r="H22" s="367"/>
      <c r="I22" s="367"/>
      <c r="J22" s="367"/>
      <c r="K22" s="367"/>
      <c r="L22" s="367"/>
      <c r="M22" s="367"/>
      <c r="N22" s="367"/>
      <c r="O22" s="368"/>
    </row>
    <row r="23" spans="1:15" ht="56.25" customHeight="1" x14ac:dyDescent="0.3">
      <c r="A23" s="358"/>
      <c r="B23" s="359"/>
      <c r="C23" s="360"/>
      <c r="D23" s="366"/>
      <c r="E23" s="367"/>
      <c r="F23" s="367"/>
      <c r="G23" s="367"/>
      <c r="H23" s="367"/>
      <c r="I23" s="367"/>
      <c r="J23" s="367"/>
      <c r="K23" s="367"/>
      <c r="L23" s="367"/>
      <c r="M23" s="367"/>
      <c r="N23" s="367"/>
      <c r="O23" s="368"/>
    </row>
    <row r="24" spans="1:15" ht="18.75" customHeight="1" x14ac:dyDescent="0.3">
      <c r="A24" s="358"/>
      <c r="B24" s="359"/>
      <c r="C24" s="360"/>
      <c r="D24" s="366"/>
      <c r="E24" s="367"/>
      <c r="F24" s="367"/>
      <c r="G24" s="367"/>
      <c r="H24" s="367"/>
      <c r="I24" s="367"/>
      <c r="J24" s="367"/>
      <c r="K24" s="367"/>
      <c r="L24" s="367"/>
      <c r="M24" s="367"/>
      <c r="N24" s="367"/>
      <c r="O24" s="368"/>
    </row>
    <row r="25" spans="1:15" ht="40.5" customHeight="1" x14ac:dyDescent="0.3">
      <c r="A25" s="450" t="s">
        <v>210</v>
      </c>
      <c r="B25" s="451"/>
      <c r="C25" s="452"/>
      <c r="D25" s="453"/>
      <c r="E25" s="454"/>
      <c r="F25" s="454"/>
      <c r="G25" s="454"/>
      <c r="H25" s="454"/>
      <c r="I25" s="454"/>
      <c r="J25" s="454"/>
      <c r="K25" s="454"/>
      <c r="L25" s="454"/>
      <c r="M25" s="454"/>
      <c r="N25" s="454"/>
      <c r="O25" s="455"/>
    </row>
    <row r="26" spans="1:15" ht="15" customHeight="1" x14ac:dyDescent="0.35">
      <c r="A26" s="49"/>
      <c r="B26" s="49"/>
      <c r="C26" s="49"/>
      <c r="D26" s="49"/>
      <c r="E26" s="49"/>
      <c r="F26" s="49"/>
      <c r="G26" s="49"/>
      <c r="H26" s="49"/>
      <c r="I26" s="49"/>
      <c r="J26" s="49"/>
      <c r="K26" s="49"/>
      <c r="L26" s="49"/>
      <c r="M26" s="49"/>
      <c r="N26" s="49"/>
      <c r="O26" s="49"/>
    </row>
    <row r="27" spans="1:15" ht="15" customHeight="1" x14ac:dyDescent="0.35">
      <c r="A27" s="49"/>
      <c r="B27" s="49"/>
      <c r="C27" s="49"/>
      <c r="D27" s="49"/>
      <c r="E27" s="49"/>
      <c r="F27" s="49"/>
      <c r="G27" s="49"/>
      <c r="H27" s="49"/>
      <c r="I27" s="49"/>
      <c r="J27" s="49"/>
      <c r="K27" s="49"/>
      <c r="L27" s="49"/>
      <c r="M27" s="49"/>
      <c r="N27" s="49"/>
      <c r="O27" s="49"/>
    </row>
    <row r="28" spans="1:15" ht="15" customHeight="1" x14ac:dyDescent="0.35">
      <c r="A28" s="49"/>
      <c r="B28" s="49"/>
      <c r="C28" s="49"/>
      <c r="D28" s="49"/>
      <c r="E28" s="49"/>
      <c r="F28" s="49"/>
      <c r="G28" s="49"/>
      <c r="H28" s="49"/>
      <c r="I28" s="49"/>
      <c r="J28" s="49"/>
      <c r="K28" s="49"/>
      <c r="L28" s="49"/>
      <c r="M28" s="49"/>
      <c r="N28" s="49"/>
      <c r="O28" s="49"/>
    </row>
    <row r="29" spans="1:15" ht="15" customHeight="1" x14ac:dyDescent="0.35">
      <c r="A29" s="49"/>
      <c r="B29" s="49"/>
      <c r="C29" s="49"/>
      <c r="D29" s="49"/>
      <c r="E29" s="49"/>
      <c r="F29" s="49"/>
      <c r="G29" s="49"/>
      <c r="H29" s="49"/>
      <c r="I29" s="49"/>
      <c r="J29" s="49"/>
      <c r="K29" s="49"/>
      <c r="L29" s="49"/>
      <c r="M29" s="49"/>
      <c r="N29" s="49"/>
      <c r="O29" s="49"/>
    </row>
    <row r="30" spans="1:15" ht="15" customHeight="1" x14ac:dyDescent="0.35">
      <c r="K30" s="40"/>
      <c r="L30" s="40"/>
      <c r="M30" s="40"/>
      <c r="N30" s="40"/>
      <c r="O30" s="40"/>
    </row>
    <row r="31" spans="1:15" ht="18" x14ac:dyDescent="0.35">
      <c r="A31" s="378" t="s">
        <v>80</v>
      </c>
      <c r="B31" s="378"/>
      <c r="C31" s="378"/>
      <c r="D31" s="378"/>
      <c r="E31" s="378"/>
      <c r="F31" s="378"/>
      <c r="G31" s="378"/>
      <c r="H31" s="378"/>
      <c r="I31" s="378"/>
      <c r="J31" s="378"/>
      <c r="K31" s="378"/>
      <c r="L31" s="378"/>
      <c r="M31" s="378"/>
      <c r="N31" s="378"/>
      <c r="O31" s="378"/>
    </row>
    <row r="32" spans="1:15" ht="18.75" customHeight="1" thickBot="1" x14ac:dyDescent="0.4">
      <c r="A32" s="55"/>
      <c r="B32" s="55"/>
      <c r="C32" s="55"/>
      <c r="D32" s="55"/>
      <c r="E32" s="55"/>
      <c r="F32" s="55"/>
      <c r="G32" s="55"/>
      <c r="H32" s="55"/>
      <c r="I32" s="55"/>
      <c r="J32" s="55"/>
      <c r="K32" s="40"/>
      <c r="L32" s="40"/>
      <c r="M32" s="40"/>
      <c r="N32" s="40"/>
      <c r="O32" s="40"/>
    </row>
    <row r="33" spans="1:15" ht="23.25" customHeight="1" x14ac:dyDescent="0.3">
      <c r="A33" s="314" t="s">
        <v>21</v>
      </c>
      <c r="B33" s="315"/>
      <c r="C33" s="315"/>
      <c r="D33" s="303"/>
      <c r="E33" s="304"/>
      <c r="F33" s="304"/>
      <c r="G33" s="304"/>
      <c r="H33" s="304"/>
      <c r="I33" s="304"/>
      <c r="J33" s="304"/>
      <c r="K33" s="304"/>
      <c r="L33" s="304"/>
      <c r="M33" s="304"/>
      <c r="N33" s="304"/>
      <c r="O33" s="305"/>
    </row>
    <row r="34" spans="1:15" ht="23.25" customHeight="1" x14ac:dyDescent="0.3">
      <c r="A34" s="298" t="s">
        <v>22</v>
      </c>
      <c r="B34" s="299"/>
      <c r="C34" s="299"/>
      <c r="D34" s="306"/>
      <c r="E34" s="307"/>
      <c r="F34" s="307"/>
      <c r="G34" s="307"/>
      <c r="H34" s="307"/>
      <c r="I34" s="307"/>
      <c r="J34" s="307"/>
      <c r="K34" s="307"/>
      <c r="L34" s="307"/>
      <c r="M34" s="307"/>
      <c r="N34" s="307"/>
      <c r="O34" s="308"/>
    </row>
    <row r="35" spans="1:15" ht="23.25" customHeight="1" x14ac:dyDescent="0.35">
      <c r="A35" s="300" t="s">
        <v>23</v>
      </c>
      <c r="B35" s="301"/>
      <c r="C35" s="302"/>
      <c r="D35" s="312"/>
      <c r="E35" s="313"/>
      <c r="F35" s="313"/>
      <c r="G35" s="313"/>
      <c r="H35" s="313"/>
      <c r="I35" s="313"/>
      <c r="J35" s="313"/>
      <c r="K35" s="313"/>
      <c r="L35" s="313"/>
      <c r="M35" s="313"/>
      <c r="N35" s="313"/>
      <c r="O35" s="127"/>
    </row>
    <row r="36" spans="1:15" ht="23.25" customHeight="1" x14ac:dyDescent="0.3">
      <c r="A36" s="298" t="s">
        <v>93</v>
      </c>
      <c r="B36" s="299"/>
      <c r="C36" s="299"/>
      <c r="D36" s="309"/>
      <c r="E36" s="310"/>
      <c r="F36" s="310"/>
      <c r="G36" s="310"/>
      <c r="H36" s="310"/>
      <c r="I36" s="310"/>
      <c r="J36" s="310"/>
      <c r="K36" s="310"/>
      <c r="L36" s="310"/>
      <c r="M36" s="310"/>
      <c r="N36" s="310"/>
      <c r="O36" s="311"/>
    </row>
    <row r="37" spans="1:15" ht="23.25" customHeight="1" x14ac:dyDescent="0.3">
      <c r="A37" s="298" t="s">
        <v>94</v>
      </c>
      <c r="B37" s="299"/>
      <c r="C37" s="299"/>
      <c r="D37" s="309"/>
      <c r="E37" s="310"/>
      <c r="F37" s="310"/>
      <c r="G37" s="310"/>
      <c r="H37" s="310"/>
      <c r="I37" s="310"/>
      <c r="J37" s="310"/>
      <c r="K37" s="310"/>
      <c r="L37" s="310"/>
      <c r="M37" s="310"/>
      <c r="N37" s="310"/>
      <c r="O37" s="311"/>
    </row>
    <row r="38" spans="1:15" ht="23.25" customHeight="1" x14ac:dyDescent="0.3">
      <c r="A38" s="298" t="s">
        <v>178</v>
      </c>
      <c r="B38" s="299"/>
      <c r="C38" s="299"/>
      <c r="D38" s="309"/>
      <c r="E38" s="310"/>
      <c r="F38" s="310"/>
      <c r="G38" s="310"/>
      <c r="H38" s="310"/>
      <c r="I38" s="310"/>
      <c r="J38" s="310"/>
      <c r="K38" s="310"/>
      <c r="L38" s="310"/>
      <c r="M38" s="310"/>
      <c r="N38" s="310"/>
      <c r="O38" s="311"/>
    </row>
    <row r="39" spans="1:15" ht="23.25" customHeight="1" x14ac:dyDescent="0.3">
      <c r="A39" s="441" t="s">
        <v>24</v>
      </c>
      <c r="B39" s="442"/>
      <c r="C39" s="442"/>
      <c r="D39" s="442"/>
      <c r="E39" s="442"/>
      <c r="F39" s="442"/>
      <c r="G39" s="443"/>
      <c r="H39" s="456"/>
      <c r="I39" s="457"/>
      <c r="J39" s="457"/>
      <c r="K39" s="457"/>
      <c r="L39" s="457"/>
      <c r="M39" s="457"/>
      <c r="N39" s="457"/>
      <c r="O39" s="458"/>
    </row>
    <row r="40" spans="1:15" ht="23.25" customHeight="1" x14ac:dyDescent="0.3">
      <c r="A40" s="444"/>
      <c r="B40" s="445"/>
      <c r="C40" s="445"/>
      <c r="D40" s="445"/>
      <c r="E40" s="445"/>
      <c r="F40" s="445"/>
      <c r="G40" s="446"/>
      <c r="H40" s="459"/>
      <c r="I40" s="460"/>
      <c r="J40" s="460"/>
      <c r="K40" s="460"/>
      <c r="L40" s="460"/>
      <c r="M40" s="460"/>
      <c r="N40" s="460"/>
      <c r="O40" s="461"/>
    </row>
    <row r="41" spans="1:15" ht="23.25" customHeight="1" x14ac:dyDescent="0.3">
      <c r="A41" s="447"/>
      <c r="B41" s="448"/>
      <c r="C41" s="448"/>
      <c r="D41" s="448"/>
      <c r="E41" s="448"/>
      <c r="F41" s="448"/>
      <c r="G41" s="449"/>
      <c r="H41" s="462"/>
      <c r="I41" s="463"/>
      <c r="J41" s="463"/>
      <c r="K41" s="463"/>
      <c r="L41" s="463"/>
      <c r="M41" s="463"/>
      <c r="N41" s="463"/>
      <c r="O41" s="464"/>
    </row>
    <row r="42" spans="1:15" ht="18.75" customHeight="1" x14ac:dyDescent="0.3">
      <c r="A42" s="415" t="s">
        <v>67</v>
      </c>
      <c r="B42" s="416"/>
      <c r="C42" s="416"/>
      <c r="D42" s="416"/>
      <c r="E42" s="416"/>
      <c r="F42" s="416"/>
      <c r="G42" s="417"/>
      <c r="H42" s="421"/>
      <c r="I42" s="422"/>
      <c r="J42" s="422"/>
      <c r="K42" s="422"/>
      <c r="L42" s="422"/>
      <c r="M42" s="422"/>
      <c r="N42" s="422"/>
      <c r="O42" s="423"/>
    </row>
    <row r="43" spans="1:15" ht="18.75" customHeight="1" x14ac:dyDescent="0.3">
      <c r="A43" s="418"/>
      <c r="B43" s="419"/>
      <c r="C43" s="419"/>
      <c r="D43" s="419"/>
      <c r="E43" s="419"/>
      <c r="F43" s="419"/>
      <c r="G43" s="420"/>
      <c r="H43" s="424"/>
      <c r="I43" s="425"/>
      <c r="J43" s="425"/>
      <c r="K43" s="425"/>
      <c r="L43" s="425"/>
      <c r="M43" s="425"/>
      <c r="N43" s="425"/>
      <c r="O43" s="426"/>
    </row>
    <row r="44" spans="1:15" ht="18.75" customHeight="1" x14ac:dyDescent="0.3">
      <c r="A44" s="83"/>
      <c r="B44" s="80"/>
      <c r="C44" s="80"/>
      <c r="D44" s="80"/>
      <c r="E44" s="80"/>
      <c r="F44" s="80"/>
      <c r="G44" s="84" t="s">
        <v>143</v>
      </c>
      <c r="H44" s="427"/>
      <c r="I44" s="428"/>
      <c r="J44" s="428"/>
      <c r="K44" s="428"/>
      <c r="L44" s="428"/>
      <c r="M44" s="428"/>
      <c r="N44" s="428"/>
      <c r="O44" s="429"/>
    </row>
    <row r="45" spans="1:15" ht="23.25" customHeight="1" x14ac:dyDescent="0.35">
      <c r="A45" s="430" t="s">
        <v>81</v>
      </c>
      <c r="B45" s="431"/>
      <c r="C45" s="431"/>
      <c r="D45" s="431"/>
      <c r="E45" s="431"/>
      <c r="F45" s="431"/>
      <c r="G45" s="431"/>
      <c r="H45" s="432"/>
      <c r="I45" s="432"/>
      <c r="J45" s="432"/>
      <c r="K45" s="432"/>
      <c r="L45" s="432"/>
      <c r="M45" s="432"/>
      <c r="N45" s="432"/>
      <c r="O45" s="433"/>
    </row>
    <row r="46" spans="1:15" ht="23.25" customHeight="1" x14ac:dyDescent="0.35">
      <c r="A46" s="415" t="s">
        <v>82</v>
      </c>
      <c r="B46" s="416"/>
      <c r="C46" s="416"/>
      <c r="D46" s="416"/>
      <c r="E46" s="416"/>
      <c r="F46" s="416"/>
      <c r="G46" s="416"/>
      <c r="H46" s="434"/>
      <c r="I46" s="435"/>
      <c r="J46" s="435"/>
      <c r="K46" s="435"/>
      <c r="L46" s="435"/>
      <c r="M46" s="435"/>
      <c r="N46" s="435"/>
      <c r="O46" s="436"/>
    </row>
    <row r="47" spans="1:15" ht="23.25" customHeight="1" x14ac:dyDescent="0.35">
      <c r="A47" s="415" t="s">
        <v>83</v>
      </c>
      <c r="B47" s="416"/>
      <c r="C47" s="416"/>
      <c r="D47" s="416"/>
      <c r="E47" s="416"/>
      <c r="F47" s="416"/>
      <c r="G47" s="416"/>
      <c r="H47" s="434"/>
      <c r="I47" s="435"/>
      <c r="J47" s="435"/>
      <c r="K47" s="435"/>
      <c r="L47" s="435"/>
      <c r="M47" s="435"/>
      <c r="N47" s="435"/>
      <c r="O47" s="436"/>
    </row>
    <row r="48" spans="1:15" ht="23.25" customHeight="1" thickBot="1" x14ac:dyDescent="0.4">
      <c r="A48" s="324" t="s">
        <v>79</v>
      </c>
      <c r="B48" s="325"/>
      <c r="C48" s="325"/>
      <c r="D48" s="325"/>
      <c r="E48" s="325"/>
      <c r="F48" s="325"/>
      <c r="G48" s="325"/>
      <c r="H48" s="326"/>
      <c r="I48" s="327"/>
      <c r="J48" s="327"/>
      <c r="K48" s="327"/>
      <c r="L48" s="327"/>
      <c r="M48" s="327"/>
      <c r="N48" s="327"/>
      <c r="O48" s="328"/>
    </row>
    <row r="49" spans="1:16" ht="23.25" customHeight="1" x14ac:dyDescent="0.35">
      <c r="A49" s="49"/>
      <c r="B49" s="49"/>
      <c r="C49" s="49"/>
      <c r="D49" s="49"/>
      <c r="E49" s="49"/>
      <c r="F49" s="49"/>
      <c r="G49" s="49"/>
      <c r="H49" s="40"/>
      <c r="I49" s="40"/>
      <c r="J49" s="40"/>
      <c r="K49" s="40"/>
      <c r="L49" s="40"/>
      <c r="M49" s="40"/>
      <c r="N49" s="40"/>
      <c r="O49" s="40"/>
    </row>
    <row r="50" spans="1:16" ht="18" x14ac:dyDescent="0.3">
      <c r="A50" s="347" t="s">
        <v>214</v>
      </c>
      <c r="B50" s="347"/>
      <c r="C50" s="347"/>
      <c r="D50" s="347"/>
      <c r="E50" s="347"/>
      <c r="F50" s="347"/>
      <c r="G50" s="347"/>
      <c r="H50" s="347"/>
      <c r="I50" s="347"/>
      <c r="J50" s="347"/>
      <c r="K50" s="347"/>
      <c r="L50" s="347"/>
      <c r="M50" s="347"/>
      <c r="N50" s="347"/>
      <c r="O50" s="347"/>
    </row>
    <row r="51" spans="1:16" ht="18.75" customHeight="1" thickBot="1" x14ac:dyDescent="0.4">
      <c r="A51" s="40"/>
      <c r="B51" s="40"/>
      <c r="C51" s="40"/>
      <c r="D51" s="40"/>
      <c r="E51" s="40"/>
      <c r="F51" s="40"/>
      <c r="G51" s="40"/>
      <c r="H51" s="40"/>
      <c r="I51" s="40"/>
      <c r="J51" s="40"/>
      <c r="K51" s="40"/>
      <c r="L51" s="40"/>
      <c r="M51" s="40"/>
      <c r="N51" s="40"/>
      <c r="O51" s="40"/>
    </row>
    <row r="52" spans="1:16" ht="22.5" customHeight="1" thickBot="1" x14ac:dyDescent="0.4">
      <c r="A52" s="437" t="s">
        <v>84</v>
      </c>
      <c r="B52" s="382"/>
      <c r="C52" s="438"/>
      <c r="D52" s="348"/>
      <c r="E52" s="348"/>
      <c r="F52" s="349"/>
      <c r="G52" s="381" t="s">
        <v>142</v>
      </c>
      <c r="H52" s="382"/>
      <c r="I52" s="382"/>
      <c r="J52" s="465"/>
      <c r="K52" s="466"/>
      <c r="L52" s="467"/>
      <c r="M52" s="106"/>
      <c r="N52" s="107"/>
      <c r="O52" s="109"/>
      <c r="P52" s="108"/>
    </row>
    <row r="53" spans="1:16" ht="22.5" customHeight="1" x14ac:dyDescent="0.35">
      <c r="A53" s="439" t="s">
        <v>28</v>
      </c>
      <c r="B53" s="440"/>
      <c r="C53" s="440"/>
      <c r="D53" s="335"/>
      <c r="E53" s="336"/>
      <c r="F53" s="337"/>
      <c r="G53" s="338" t="s">
        <v>14</v>
      </c>
      <c r="H53" s="338"/>
      <c r="I53" s="338"/>
      <c r="J53" s="340"/>
      <c r="K53" s="341"/>
      <c r="L53" s="342"/>
      <c r="M53" s="346" t="s">
        <v>147</v>
      </c>
      <c r="N53" s="346"/>
      <c r="O53" s="78"/>
    </row>
    <row r="54" spans="1:16" ht="22.5" customHeight="1" thickBot="1" x14ac:dyDescent="0.4">
      <c r="A54" s="409" t="s">
        <v>26</v>
      </c>
      <c r="B54" s="410"/>
      <c r="C54" s="410"/>
      <c r="D54" s="411"/>
      <c r="E54" s="412"/>
      <c r="F54" s="413"/>
      <c r="G54" s="339"/>
      <c r="H54" s="339"/>
      <c r="I54" s="339"/>
      <c r="J54" s="343"/>
      <c r="K54" s="344"/>
      <c r="L54" s="345"/>
      <c r="M54" s="414" t="s">
        <v>27</v>
      </c>
      <c r="N54" s="414"/>
      <c r="O54" s="100"/>
    </row>
    <row r="55" spans="1:16" ht="22.5" customHeight="1" x14ac:dyDescent="0.35">
      <c r="A55" s="383" t="s">
        <v>28</v>
      </c>
      <c r="B55" s="384"/>
      <c r="C55" s="384"/>
      <c r="D55" s="335"/>
      <c r="E55" s="336"/>
      <c r="F55" s="337"/>
      <c r="G55" s="385" t="s">
        <v>14</v>
      </c>
      <c r="H55" s="385"/>
      <c r="I55" s="385"/>
      <c r="J55" s="340"/>
      <c r="K55" s="341"/>
      <c r="L55" s="342"/>
      <c r="M55" s="390" t="s">
        <v>147</v>
      </c>
      <c r="N55" s="390"/>
      <c r="O55" s="78"/>
    </row>
    <row r="56" spans="1:16" ht="22.5" customHeight="1" thickBot="1" x14ac:dyDescent="0.4">
      <c r="A56" s="391" t="s">
        <v>26</v>
      </c>
      <c r="B56" s="392"/>
      <c r="C56" s="392"/>
      <c r="D56" s="393"/>
      <c r="E56" s="394"/>
      <c r="F56" s="395"/>
      <c r="G56" s="386"/>
      <c r="H56" s="386"/>
      <c r="I56" s="386"/>
      <c r="J56" s="387"/>
      <c r="K56" s="388"/>
      <c r="L56" s="389"/>
      <c r="M56" s="396" t="s">
        <v>27</v>
      </c>
      <c r="N56" s="396"/>
      <c r="O56" s="110"/>
    </row>
    <row r="57" spans="1:16" ht="22.5" customHeight="1" x14ac:dyDescent="0.35">
      <c r="A57" s="397" t="s">
        <v>28</v>
      </c>
      <c r="B57" s="398"/>
      <c r="C57" s="398"/>
      <c r="D57" s="399"/>
      <c r="E57" s="399"/>
      <c r="F57" s="399"/>
      <c r="G57" s="329" t="s">
        <v>14</v>
      </c>
      <c r="H57" s="329"/>
      <c r="I57" s="329"/>
      <c r="J57" s="331"/>
      <c r="K57" s="331"/>
      <c r="L57" s="331"/>
      <c r="M57" s="468" t="s">
        <v>147</v>
      </c>
      <c r="N57" s="468"/>
      <c r="O57" s="78"/>
    </row>
    <row r="58" spans="1:16" ht="22.5" customHeight="1" thickBot="1" x14ac:dyDescent="0.4">
      <c r="A58" s="469" t="s">
        <v>26</v>
      </c>
      <c r="B58" s="470"/>
      <c r="C58" s="470"/>
      <c r="D58" s="333"/>
      <c r="E58" s="333"/>
      <c r="F58" s="333"/>
      <c r="G58" s="330"/>
      <c r="H58" s="330"/>
      <c r="I58" s="330"/>
      <c r="J58" s="332"/>
      <c r="K58" s="332"/>
      <c r="L58" s="332"/>
      <c r="M58" s="334" t="s">
        <v>27</v>
      </c>
      <c r="N58" s="334"/>
      <c r="O58" s="101"/>
    </row>
    <row r="59" spans="1:16" ht="23.25" customHeight="1" x14ac:dyDescent="0.35">
      <c r="A59" s="57"/>
      <c r="B59" s="57"/>
      <c r="C59" s="57"/>
      <c r="D59" s="57"/>
      <c r="E59" s="57"/>
      <c r="F59" s="58"/>
      <c r="G59" s="58"/>
      <c r="H59" s="58"/>
      <c r="I59" s="58"/>
      <c r="J59" s="58"/>
      <c r="K59" s="54"/>
      <c r="L59" s="40"/>
      <c r="M59" s="40"/>
      <c r="N59" s="40"/>
      <c r="O59" s="40"/>
    </row>
    <row r="60" spans="1:16" ht="14.25" customHeight="1" x14ac:dyDescent="0.35">
      <c r="A60" s="57"/>
      <c r="B60" s="57"/>
      <c r="C60" s="57"/>
      <c r="D60" s="57"/>
      <c r="E60" s="57"/>
      <c r="F60" s="58"/>
      <c r="G60" s="58"/>
      <c r="H60" s="58"/>
      <c r="I60" s="58"/>
      <c r="J60" s="58"/>
      <c r="K60" s="54"/>
      <c r="L60" s="40"/>
      <c r="M60" s="40"/>
      <c r="N60" s="40"/>
      <c r="O60" s="40"/>
    </row>
    <row r="61" spans="1:16" ht="21" customHeight="1" x14ac:dyDescent="0.3">
      <c r="A61" s="472" t="s">
        <v>215</v>
      </c>
      <c r="B61" s="472"/>
      <c r="C61" s="472"/>
      <c r="D61" s="472"/>
      <c r="E61" s="472"/>
      <c r="F61" s="472"/>
      <c r="G61" s="472"/>
      <c r="H61" s="472"/>
      <c r="I61" s="472"/>
      <c r="J61" s="472"/>
      <c r="K61" s="472"/>
      <c r="L61" s="472"/>
      <c r="M61" s="472"/>
      <c r="N61" s="472"/>
      <c r="O61" s="472"/>
    </row>
    <row r="62" spans="1:16" ht="14.25" customHeight="1" x14ac:dyDescent="0.35">
      <c r="A62" s="57"/>
      <c r="B62" s="57"/>
      <c r="C62" s="57"/>
      <c r="D62" s="57"/>
      <c r="E62" s="57"/>
      <c r="F62" s="58"/>
      <c r="G62" s="58"/>
      <c r="H62" s="58"/>
      <c r="I62" s="58"/>
      <c r="J62" s="58"/>
      <c r="K62" s="54"/>
      <c r="L62" s="40"/>
      <c r="M62" s="40"/>
      <c r="N62" s="40"/>
      <c r="O62" s="40"/>
    </row>
    <row r="63" spans="1:16" ht="14.25" customHeight="1" x14ac:dyDescent="0.35">
      <c r="A63" s="57"/>
      <c r="B63" s="57"/>
      <c r="C63" s="57"/>
      <c r="D63" s="57"/>
      <c r="E63" s="57"/>
      <c r="F63" s="58"/>
      <c r="G63" s="58"/>
      <c r="H63" s="58"/>
      <c r="I63" s="58"/>
      <c r="J63" s="58"/>
      <c r="K63" s="54"/>
      <c r="L63" s="40"/>
      <c r="M63" s="40"/>
      <c r="N63" s="40"/>
      <c r="O63" s="40"/>
    </row>
    <row r="64" spans="1:16" ht="14.25" customHeight="1" x14ac:dyDescent="0.35">
      <c r="A64" s="57"/>
      <c r="B64" s="57"/>
      <c r="C64" s="57"/>
      <c r="D64" s="57"/>
      <c r="E64" s="57"/>
      <c r="F64" s="58"/>
      <c r="G64" s="58"/>
      <c r="H64" s="58"/>
      <c r="I64" s="58"/>
      <c r="J64" s="58"/>
      <c r="K64" s="54"/>
      <c r="L64" s="40"/>
      <c r="M64" s="40"/>
      <c r="N64" s="40"/>
      <c r="O64" s="40"/>
    </row>
    <row r="65" spans="1:15" ht="14.25" customHeight="1" x14ac:dyDescent="0.35">
      <c r="A65" s="57"/>
      <c r="B65" s="57"/>
      <c r="C65" s="57"/>
      <c r="D65" s="57"/>
      <c r="E65" s="57"/>
      <c r="F65" s="58"/>
      <c r="G65" s="58"/>
      <c r="H65" s="58"/>
      <c r="I65" s="58"/>
      <c r="J65" s="58"/>
      <c r="K65" s="54"/>
      <c r="L65" s="40"/>
      <c r="M65" s="40"/>
      <c r="N65" s="40"/>
      <c r="O65" s="40"/>
    </row>
    <row r="66" spans="1:15" ht="27" customHeight="1" x14ac:dyDescent="0.3">
      <c r="A66" s="347" t="s">
        <v>212</v>
      </c>
      <c r="B66" s="347"/>
      <c r="C66" s="347"/>
      <c r="D66" s="347"/>
      <c r="E66" s="347"/>
      <c r="F66" s="347"/>
      <c r="G66" s="347"/>
      <c r="H66" s="347"/>
      <c r="I66" s="347"/>
      <c r="J66" s="347"/>
      <c r="K66" s="347"/>
      <c r="L66" s="347"/>
      <c r="M66" s="347"/>
      <c r="N66" s="347"/>
      <c r="O66" s="347"/>
    </row>
    <row r="67" spans="1:15" ht="18.75" customHeight="1" thickBot="1" x14ac:dyDescent="0.35">
      <c r="A67" s="471"/>
      <c r="B67" s="471"/>
      <c r="C67" s="471"/>
      <c r="D67" s="471"/>
      <c r="E67" s="471"/>
      <c r="F67" s="471"/>
      <c r="G67" s="471"/>
      <c r="H67" s="471"/>
      <c r="I67" s="471"/>
      <c r="J67" s="471"/>
      <c r="K67" s="471"/>
      <c r="L67" s="471"/>
      <c r="M67" s="471"/>
      <c r="N67" s="471"/>
      <c r="O67" s="471"/>
    </row>
    <row r="68" spans="1:15" s="81" customFormat="1" ht="18.75" customHeight="1" x14ac:dyDescent="0.3">
      <c r="A68" s="403" t="s">
        <v>68</v>
      </c>
      <c r="B68" s="404"/>
      <c r="C68" s="404"/>
      <c r="D68" s="404"/>
      <c r="E68" s="404"/>
      <c r="F68" s="404"/>
      <c r="G68" s="404"/>
      <c r="H68" s="404"/>
      <c r="I68" s="404"/>
      <c r="J68" s="404"/>
      <c r="K68" s="404"/>
      <c r="L68" s="404"/>
      <c r="M68" s="404"/>
      <c r="N68" s="404"/>
      <c r="O68" s="405"/>
    </row>
    <row r="69" spans="1:15" s="81" customFormat="1" ht="14.25" customHeight="1" thickBot="1" x14ac:dyDescent="0.35">
      <c r="A69" s="406"/>
      <c r="B69" s="407"/>
      <c r="C69" s="407"/>
      <c r="D69" s="407"/>
      <c r="E69" s="407"/>
      <c r="F69" s="407"/>
      <c r="G69" s="407"/>
      <c r="H69" s="407"/>
      <c r="I69" s="407"/>
      <c r="J69" s="407"/>
      <c r="K69" s="407"/>
      <c r="L69" s="407"/>
      <c r="M69" s="407"/>
      <c r="N69" s="407"/>
      <c r="O69" s="408"/>
    </row>
    <row r="70" spans="1:15" ht="14.25" customHeight="1" thickBot="1" x14ac:dyDescent="0.35">
      <c r="A70" s="59"/>
      <c r="B70" s="59"/>
      <c r="C70" s="59"/>
      <c r="D70" s="59"/>
      <c r="E70" s="59"/>
      <c r="F70" s="59"/>
      <c r="G70" s="59"/>
      <c r="H70" s="59"/>
      <c r="I70" s="59"/>
      <c r="J70" s="59"/>
      <c r="K70" s="59"/>
      <c r="L70" s="59"/>
      <c r="M70" s="59"/>
      <c r="N70" s="59"/>
      <c r="O70" s="59"/>
    </row>
    <row r="71" spans="1:15" ht="17.25" customHeight="1" x14ac:dyDescent="0.35">
      <c r="A71" s="369" t="s">
        <v>85</v>
      </c>
      <c r="B71" s="370"/>
      <c r="C71" s="370"/>
      <c r="D71" s="373"/>
      <c r="E71" s="373"/>
      <c r="F71" s="373"/>
      <c r="G71" s="374" t="s">
        <v>165</v>
      </c>
      <c r="H71" s="374"/>
      <c r="I71" s="374"/>
      <c r="J71" s="102" t="s">
        <v>5</v>
      </c>
      <c r="K71" s="375"/>
      <c r="L71" s="375"/>
      <c r="M71" s="102" t="s">
        <v>6</v>
      </c>
      <c r="N71" s="375"/>
      <c r="O71" s="376"/>
    </row>
    <row r="72" spans="1:15" s="60" customFormat="1" ht="19.5" customHeight="1" thickBot="1" x14ac:dyDescent="0.4">
      <c r="A72" s="371" t="s">
        <v>29</v>
      </c>
      <c r="B72" s="372"/>
      <c r="C72" s="372"/>
      <c r="D72" s="322"/>
      <c r="E72" s="322"/>
      <c r="F72" s="322"/>
      <c r="G72" s="320" t="s">
        <v>184</v>
      </c>
      <c r="H72" s="320"/>
      <c r="I72" s="320"/>
      <c r="J72" s="321"/>
      <c r="K72" s="321"/>
      <c r="L72" s="321"/>
      <c r="M72" s="323" t="s">
        <v>141</v>
      </c>
      <c r="N72" s="323"/>
      <c r="O72" s="79"/>
    </row>
    <row r="73" spans="1:15" ht="18.600000000000001" thickBot="1" x14ac:dyDescent="0.4">
      <c r="A73" s="40"/>
      <c r="B73" s="41"/>
      <c r="C73" s="41"/>
      <c r="D73" s="111"/>
      <c r="E73" s="112"/>
      <c r="F73" s="112"/>
      <c r="K73" s="41"/>
      <c r="L73" s="41"/>
      <c r="M73" s="42"/>
      <c r="N73" s="43"/>
      <c r="O73" s="43"/>
    </row>
    <row r="74" spans="1:15" ht="22.5" customHeight="1" x14ac:dyDescent="0.35">
      <c r="A74" s="369" t="s">
        <v>86</v>
      </c>
      <c r="B74" s="370"/>
      <c r="C74" s="370"/>
      <c r="D74" s="373"/>
      <c r="E74" s="373"/>
      <c r="F74" s="373"/>
      <c r="G74" s="374" t="s">
        <v>165</v>
      </c>
      <c r="H74" s="374"/>
      <c r="I74" s="374"/>
      <c r="J74" s="102" t="s">
        <v>5</v>
      </c>
      <c r="K74" s="375"/>
      <c r="L74" s="375"/>
      <c r="M74" s="102" t="s">
        <v>6</v>
      </c>
      <c r="N74" s="375"/>
      <c r="O74" s="376"/>
    </row>
    <row r="75" spans="1:15" ht="19.5" customHeight="1" thickBot="1" x14ac:dyDescent="0.4">
      <c r="A75" s="371" t="s">
        <v>29</v>
      </c>
      <c r="B75" s="372"/>
      <c r="C75" s="372"/>
      <c r="D75" s="322"/>
      <c r="E75" s="322"/>
      <c r="F75" s="322"/>
      <c r="G75" s="320" t="s">
        <v>184</v>
      </c>
      <c r="H75" s="320"/>
      <c r="I75" s="320"/>
      <c r="J75" s="321"/>
      <c r="K75" s="321"/>
      <c r="L75" s="321"/>
      <c r="M75" s="323" t="s">
        <v>141</v>
      </c>
      <c r="N75" s="323"/>
      <c r="O75" s="79"/>
    </row>
    <row r="76" spans="1:15" ht="19.5" customHeight="1" thickBot="1" x14ac:dyDescent="0.4">
      <c r="A76" s="62"/>
      <c r="B76" s="62"/>
      <c r="C76" s="61"/>
      <c r="D76" s="111"/>
      <c r="E76" s="113"/>
      <c r="F76" s="113"/>
      <c r="G76" s="63"/>
      <c r="H76" s="63"/>
      <c r="I76" s="63"/>
      <c r="J76" s="63"/>
      <c r="K76" s="61"/>
      <c r="L76" s="50"/>
      <c r="M76" s="50"/>
      <c r="N76" s="64"/>
      <c r="O76" s="64"/>
    </row>
    <row r="77" spans="1:15" ht="23.25" customHeight="1" x14ac:dyDescent="0.35">
      <c r="A77" s="369" t="s">
        <v>87</v>
      </c>
      <c r="B77" s="370"/>
      <c r="C77" s="370"/>
      <c r="D77" s="373"/>
      <c r="E77" s="373"/>
      <c r="F77" s="373"/>
      <c r="G77" s="374" t="s">
        <v>165</v>
      </c>
      <c r="H77" s="374"/>
      <c r="I77" s="374"/>
      <c r="J77" s="102" t="s">
        <v>5</v>
      </c>
      <c r="K77" s="375"/>
      <c r="L77" s="375"/>
      <c r="M77" s="102" t="s">
        <v>6</v>
      </c>
      <c r="N77" s="375"/>
      <c r="O77" s="376"/>
    </row>
    <row r="78" spans="1:15" ht="19.5" customHeight="1" thickBot="1" x14ac:dyDescent="0.4">
      <c r="A78" s="371" t="s">
        <v>29</v>
      </c>
      <c r="B78" s="372"/>
      <c r="C78" s="372"/>
      <c r="D78" s="322"/>
      <c r="E78" s="322"/>
      <c r="F78" s="322"/>
      <c r="G78" s="320" t="s">
        <v>184</v>
      </c>
      <c r="H78" s="320"/>
      <c r="I78" s="320"/>
      <c r="J78" s="321"/>
      <c r="K78" s="321"/>
      <c r="L78" s="321"/>
      <c r="M78" s="323" t="s">
        <v>141</v>
      </c>
      <c r="N78" s="323"/>
      <c r="O78" s="79"/>
    </row>
    <row r="79" spans="1:15" ht="19.5" customHeight="1" thickBot="1" x14ac:dyDescent="0.4">
      <c r="A79" s="51"/>
      <c r="B79" s="51"/>
      <c r="C79" s="44"/>
      <c r="D79" s="114"/>
      <c r="E79" s="114"/>
      <c r="F79" s="114"/>
      <c r="G79" s="52"/>
      <c r="H79" s="53"/>
      <c r="I79" s="45"/>
      <c r="J79" s="45"/>
      <c r="K79" s="40"/>
      <c r="L79" s="40"/>
      <c r="M79" s="40"/>
      <c r="N79" s="40"/>
      <c r="O79" s="40"/>
    </row>
    <row r="80" spans="1:15" ht="23.25" customHeight="1" x14ac:dyDescent="0.35">
      <c r="A80" s="369" t="s">
        <v>88</v>
      </c>
      <c r="B80" s="370"/>
      <c r="C80" s="370"/>
      <c r="D80" s="373"/>
      <c r="E80" s="373"/>
      <c r="F80" s="373"/>
      <c r="G80" s="374" t="s">
        <v>165</v>
      </c>
      <c r="H80" s="374"/>
      <c r="I80" s="374"/>
      <c r="J80" s="102" t="s">
        <v>5</v>
      </c>
      <c r="K80" s="375"/>
      <c r="L80" s="375"/>
      <c r="M80" s="102" t="s">
        <v>6</v>
      </c>
      <c r="N80" s="375"/>
      <c r="O80" s="376"/>
    </row>
    <row r="81" spans="1:19" ht="19.5" customHeight="1" thickBot="1" x14ac:dyDescent="0.4">
      <c r="A81" s="371" t="s">
        <v>29</v>
      </c>
      <c r="B81" s="372"/>
      <c r="C81" s="372"/>
      <c r="D81" s="322"/>
      <c r="E81" s="322"/>
      <c r="F81" s="322"/>
      <c r="G81" s="320" t="s">
        <v>184</v>
      </c>
      <c r="H81" s="320"/>
      <c r="I81" s="320"/>
      <c r="J81" s="321"/>
      <c r="K81" s="321"/>
      <c r="L81" s="321"/>
      <c r="M81" s="323" t="s">
        <v>141</v>
      </c>
      <c r="N81" s="323"/>
      <c r="O81" s="79"/>
      <c r="Q81" s="60"/>
      <c r="R81" s="60"/>
      <c r="S81" s="60"/>
    </row>
    <row r="82" spans="1:19" ht="19.5" customHeight="1" thickBot="1" x14ac:dyDescent="0.4">
      <c r="A82" s="62"/>
      <c r="B82" s="62"/>
      <c r="C82" s="61"/>
      <c r="D82" s="111"/>
      <c r="E82" s="64"/>
      <c r="F82" s="111"/>
      <c r="G82" s="50"/>
      <c r="H82" s="50"/>
      <c r="I82" s="64"/>
      <c r="J82" s="64"/>
      <c r="K82" s="40"/>
      <c r="L82" s="40"/>
      <c r="M82" s="40"/>
      <c r="N82" s="40"/>
      <c r="O82" s="40"/>
      <c r="Q82" s="60"/>
      <c r="R82" s="60"/>
      <c r="S82" s="60"/>
    </row>
    <row r="83" spans="1:19" ht="23.25" customHeight="1" x14ac:dyDescent="0.35">
      <c r="A83" s="369" t="s">
        <v>89</v>
      </c>
      <c r="B83" s="370"/>
      <c r="C83" s="370"/>
      <c r="D83" s="373"/>
      <c r="E83" s="373"/>
      <c r="F83" s="373"/>
      <c r="G83" s="374" t="s">
        <v>165</v>
      </c>
      <c r="H83" s="374"/>
      <c r="I83" s="374"/>
      <c r="J83" s="102" t="s">
        <v>5</v>
      </c>
      <c r="K83" s="375"/>
      <c r="L83" s="375"/>
      <c r="M83" s="102" t="s">
        <v>6</v>
      </c>
      <c r="N83" s="375"/>
      <c r="O83" s="376"/>
      <c r="Q83" s="60"/>
      <c r="R83" s="60"/>
      <c r="S83" s="60"/>
    </row>
    <row r="84" spans="1:19" ht="19.5" customHeight="1" thickBot="1" x14ac:dyDescent="0.4">
      <c r="A84" s="371" t="s">
        <v>29</v>
      </c>
      <c r="B84" s="372"/>
      <c r="C84" s="372"/>
      <c r="D84" s="322"/>
      <c r="E84" s="322"/>
      <c r="F84" s="322"/>
      <c r="G84" s="320" t="s">
        <v>184</v>
      </c>
      <c r="H84" s="320"/>
      <c r="I84" s="320"/>
      <c r="J84" s="321"/>
      <c r="K84" s="321"/>
      <c r="L84" s="321"/>
      <c r="M84" s="323" t="s">
        <v>141</v>
      </c>
      <c r="N84" s="323"/>
      <c r="O84" s="79"/>
    </row>
    <row r="85" spans="1:19" ht="19.5" customHeight="1" thickBot="1" x14ac:dyDescent="0.4">
      <c r="A85" s="65"/>
      <c r="B85" s="65"/>
      <c r="C85" s="44"/>
      <c r="D85" s="114"/>
      <c r="E85" s="114"/>
      <c r="F85" s="114"/>
      <c r="G85" s="52"/>
      <c r="H85" s="53"/>
      <c r="I85" s="53"/>
      <c r="J85" s="53"/>
      <c r="K85" s="40"/>
      <c r="L85" s="40"/>
      <c r="M85" s="40"/>
      <c r="N85" s="40"/>
      <c r="O85" s="40"/>
    </row>
    <row r="86" spans="1:19" ht="23.25" customHeight="1" x14ac:dyDescent="0.35">
      <c r="A86" s="369" t="s">
        <v>90</v>
      </c>
      <c r="B86" s="370"/>
      <c r="C86" s="370"/>
      <c r="D86" s="373"/>
      <c r="E86" s="373"/>
      <c r="F86" s="373"/>
      <c r="G86" s="374" t="s">
        <v>165</v>
      </c>
      <c r="H86" s="374"/>
      <c r="I86" s="374"/>
      <c r="J86" s="102" t="s">
        <v>5</v>
      </c>
      <c r="K86" s="375"/>
      <c r="L86" s="375"/>
      <c r="M86" s="102" t="s">
        <v>6</v>
      </c>
      <c r="N86" s="375"/>
      <c r="O86" s="376"/>
    </row>
    <row r="87" spans="1:19" ht="19.5" customHeight="1" thickBot="1" x14ac:dyDescent="0.4">
      <c r="A87" s="371" t="s">
        <v>29</v>
      </c>
      <c r="B87" s="372"/>
      <c r="C87" s="372"/>
      <c r="D87" s="322"/>
      <c r="E87" s="322"/>
      <c r="F87" s="322"/>
      <c r="G87" s="320" t="s">
        <v>184</v>
      </c>
      <c r="H87" s="320"/>
      <c r="I87" s="320"/>
      <c r="J87" s="321"/>
      <c r="K87" s="321"/>
      <c r="L87" s="321"/>
      <c r="M87" s="323" t="s">
        <v>141</v>
      </c>
      <c r="N87" s="323"/>
      <c r="O87" s="79"/>
    </row>
    <row r="88" spans="1:19" ht="19.5" customHeight="1" thickBot="1" x14ac:dyDescent="0.4">
      <c r="A88" s="51"/>
      <c r="B88" s="51"/>
      <c r="C88" s="44"/>
      <c r="D88" s="114"/>
      <c r="E88" s="114"/>
      <c r="F88" s="114"/>
      <c r="G88" s="52"/>
      <c r="H88" s="53"/>
      <c r="I88" s="45"/>
      <c r="J88" s="45"/>
      <c r="K88" s="40"/>
      <c r="L88" s="40"/>
      <c r="M88" s="40"/>
      <c r="N88" s="40"/>
      <c r="O88" s="40"/>
    </row>
    <row r="89" spans="1:19" ht="23.25" customHeight="1" x14ac:dyDescent="0.35">
      <c r="A89" s="369" t="s">
        <v>118</v>
      </c>
      <c r="B89" s="370"/>
      <c r="C89" s="370"/>
      <c r="D89" s="373"/>
      <c r="E89" s="373"/>
      <c r="F89" s="373"/>
      <c r="G89" s="374" t="s">
        <v>165</v>
      </c>
      <c r="H89" s="374"/>
      <c r="I89" s="374"/>
      <c r="J89" s="102" t="s">
        <v>5</v>
      </c>
      <c r="K89" s="375"/>
      <c r="L89" s="375"/>
      <c r="M89" s="102" t="s">
        <v>6</v>
      </c>
      <c r="N89" s="375"/>
      <c r="O89" s="376"/>
    </row>
    <row r="90" spans="1:19" ht="19.5" customHeight="1" thickBot="1" x14ac:dyDescent="0.4">
      <c r="A90" s="371" t="s">
        <v>29</v>
      </c>
      <c r="B90" s="372"/>
      <c r="C90" s="372"/>
      <c r="D90" s="322"/>
      <c r="E90" s="322"/>
      <c r="F90" s="322"/>
      <c r="G90" s="320" t="s">
        <v>184</v>
      </c>
      <c r="H90" s="320"/>
      <c r="I90" s="320"/>
      <c r="J90" s="321"/>
      <c r="K90" s="321"/>
      <c r="L90" s="321"/>
      <c r="M90" s="323" t="s">
        <v>141</v>
      </c>
      <c r="N90" s="323"/>
      <c r="O90" s="79"/>
    </row>
    <row r="91" spans="1:19" ht="19.5" customHeight="1" thickBot="1" x14ac:dyDescent="0.4">
      <c r="A91" s="51"/>
      <c r="B91" s="51"/>
      <c r="C91" s="44"/>
      <c r="D91" s="114"/>
      <c r="E91" s="114"/>
      <c r="F91" s="114"/>
      <c r="G91" s="52"/>
      <c r="H91" s="45"/>
      <c r="I91" s="45"/>
      <c r="J91" s="45"/>
      <c r="K91" s="40"/>
      <c r="L91" s="40"/>
      <c r="M91" s="40"/>
      <c r="N91" s="40"/>
      <c r="O91" s="40"/>
    </row>
    <row r="92" spans="1:19" ht="23.25" customHeight="1" x14ac:dyDescent="0.35">
      <c r="A92" s="369" t="s">
        <v>185</v>
      </c>
      <c r="B92" s="370"/>
      <c r="C92" s="370"/>
      <c r="D92" s="373"/>
      <c r="E92" s="373"/>
      <c r="F92" s="373"/>
      <c r="G92" s="374" t="s">
        <v>165</v>
      </c>
      <c r="H92" s="374"/>
      <c r="I92" s="374"/>
      <c r="J92" s="102" t="s">
        <v>5</v>
      </c>
      <c r="K92" s="375"/>
      <c r="L92" s="375"/>
      <c r="M92" s="102" t="s">
        <v>6</v>
      </c>
      <c r="N92" s="375"/>
      <c r="O92" s="376"/>
    </row>
    <row r="93" spans="1:19" ht="19.5" customHeight="1" thickBot="1" x14ac:dyDescent="0.4">
      <c r="A93" s="371" t="s">
        <v>29</v>
      </c>
      <c r="B93" s="372"/>
      <c r="C93" s="372"/>
      <c r="D93" s="322"/>
      <c r="E93" s="322"/>
      <c r="F93" s="322"/>
      <c r="G93" s="320" t="s">
        <v>184</v>
      </c>
      <c r="H93" s="320"/>
      <c r="I93" s="320"/>
      <c r="J93" s="321"/>
      <c r="K93" s="321"/>
      <c r="L93" s="321"/>
      <c r="M93" s="323" t="s">
        <v>141</v>
      </c>
      <c r="N93" s="323"/>
      <c r="O93" s="79"/>
    </row>
    <row r="94" spans="1:19" ht="19.5" customHeight="1" thickBot="1" x14ac:dyDescent="0.4">
      <c r="A94" s="51"/>
      <c r="B94" s="51"/>
      <c r="C94" s="44"/>
      <c r="D94" s="114"/>
      <c r="E94" s="114"/>
      <c r="F94" s="114"/>
      <c r="G94" s="52"/>
      <c r="H94" s="53"/>
      <c r="I94" s="45"/>
      <c r="J94" s="45"/>
      <c r="K94" s="40"/>
      <c r="L94" s="40"/>
      <c r="M94" s="40"/>
      <c r="N94" s="40"/>
      <c r="O94" s="40"/>
    </row>
    <row r="95" spans="1:19" ht="23.25" customHeight="1" x14ac:dyDescent="0.35">
      <c r="A95" s="369" t="s">
        <v>186</v>
      </c>
      <c r="B95" s="370"/>
      <c r="C95" s="370"/>
      <c r="D95" s="373"/>
      <c r="E95" s="373"/>
      <c r="F95" s="373"/>
      <c r="G95" s="374" t="s">
        <v>165</v>
      </c>
      <c r="H95" s="374"/>
      <c r="I95" s="374"/>
      <c r="J95" s="102" t="s">
        <v>5</v>
      </c>
      <c r="K95" s="375"/>
      <c r="L95" s="375"/>
      <c r="M95" s="102" t="s">
        <v>6</v>
      </c>
      <c r="N95" s="375"/>
      <c r="O95" s="376"/>
    </row>
    <row r="96" spans="1:19" ht="19.5" customHeight="1" thickBot="1" x14ac:dyDescent="0.4">
      <c r="A96" s="371" t="s">
        <v>29</v>
      </c>
      <c r="B96" s="372"/>
      <c r="C96" s="372"/>
      <c r="D96" s="322"/>
      <c r="E96" s="322"/>
      <c r="F96" s="322"/>
      <c r="G96" s="320" t="s">
        <v>184</v>
      </c>
      <c r="H96" s="320"/>
      <c r="I96" s="320"/>
      <c r="J96" s="321"/>
      <c r="K96" s="321"/>
      <c r="L96" s="321"/>
      <c r="M96" s="323" t="s">
        <v>141</v>
      </c>
      <c r="N96" s="323"/>
      <c r="O96" s="79"/>
    </row>
    <row r="97" spans="1:15" ht="19.5" customHeight="1" x14ac:dyDescent="0.35">
      <c r="A97" s="51"/>
      <c r="B97" s="51"/>
      <c r="C97" s="44"/>
      <c r="D97" s="44"/>
      <c r="E97" s="44"/>
      <c r="F97" s="44"/>
      <c r="G97" s="52"/>
      <c r="H97" s="45"/>
      <c r="I97" s="45"/>
      <c r="J97" s="45"/>
      <c r="K97" s="40"/>
      <c r="L97" s="40"/>
      <c r="M97" s="40"/>
      <c r="N97" s="40"/>
      <c r="O97" s="40"/>
    </row>
    <row r="98" spans="1:15" ht="23.25" customHeight="1" x14ac:dyDescent="0.3">
      <c r="A98" s="472" t="s">
        <v>213</v>
      </c>
      <c r="B98" s="472"/>
      <c r="C98" s="472"/>
      <c r="D98" s="472"/>
      <c r="E98" s="472"/>
      <c r="F98" s="472"/>
      <c r="G98" s="472"/>
      <c r="H98" s="472"/>
      <c r="I98" s="472"/>
      <c r="J98" s="472"/>
      <c r="K98" s="472"/>
      <c r="L98" s="472"/>
      <c r="M98" s="472"/>
      <c r="N98" s="472"/>
      <c r="O98" s="472"/>
    </row>
    <row r="99" spans="1:15" ht="15" customHeight="1" x14ac:dyDescent="0.35">
      <c r="A99" s="40"/>
      <c r="B99" s="40"/>
      <c r="C99" s="40"/>
      <c r="D99" s="40"/>
      <c r="E99" s="40"/>
      <c r="F99" s="40"/>
      <c r="G99" s="40"/>
      <c r="H99" s="40"/>
      <c r="I99" s="40"/>
      <c r="J99" s="40"/>
      <c r="K99" s="40"/>
      <c r="L99" s="40"/>
      <c r="M99" s="40"/>
      <c r="N99" s="40"/>
      <c r="O99" s="40"/>
    </row>
    <row r="100" spans="1:15" ht="15" customHeight="1" x14ac:dyDescent="0.35">
      <c r="A100" s="40"/>
      <c r="B100" s="40"/>
      <c r="C100" s="40"/>
      <c r="D100" s="40"/>
      <c r="E100" s="40"/>
      <c r="F100" s="40"/>
      <c r="G100" s="40"/>
      <c r="H100" s="40"/>
      <c r="I100" s="40"/>
      <c r="J100" s="40"/>
      <c r="K100" s="40"/>
      <c r="L100" s="40"/>
      <c r="M100" s="40"/>
      <c r="N100" s="40"/>
      <c r="O100" s="40"/>
    </row>
    <row r="101" spans="1:15" ht="15" customHeight="1" x14ac:dyDescent="0.35">
      <c r="A101" s="40"/>
      <c r="B101" s="40"/>
      <c r="C101" s="40"/>
      <c r="D101" s="40"/>
      <c r="E101" s="40"/>
      <c r="F101" s="40"/>
      <c r="G101" s="40"/>
      <c r="H101" s="40"/>
      <c r="I101" s="40"/>
      <c r="J101" s="40"/>
      <c r="K101" s="40"/>
      <c r="L101" s="40"/>
      <c r="M101" s="40"/>
      <c r="N101" s="40"/>
      <c r="O101" s="40"/>
    </row>
    <row r="102" spans="1:15" ht="15" customHeight="1" x14ac:dyDescent="0.35">
      <c r="A102" s="40"/>
      <c r="B102" s="40"/>
      <c r="C102" s="40"/>
      <c r="D102" s="40"/>
      <c r="E102" s="40"/>
      <c r="F102" s="40"/>
      <c r="G102" s="40"/>
      <c r="H102" s="40"/>
      <c r="I102" s="40"/>
      <c r="J102" s="40"/>
      <c r="K102" s="40"/>
      <c r="L102" s="40"/>
      <c r="M102" s="40"/>
      <c r="N102" s="40"/>
      <c r="O102" s="40"/>
    </row>
    <row r="103" spans="1:15" ht="15" customHeight="1" x14ac:dyDescent="0.35">
      <c r="A103" s="40"/>
      <c r="B103" s="40"/>
      <c r="C103" s="40"/>
      <c r="D103" s="40"/>
      <c r="E103" s="40"/>
      <c r="F103" s="40"/>
      <c r="G103" s="40"/>
      <c r="H103" s="40"/>
      <c r="I103" s="40"/>
      <c r="J103" s="40"/>
      <c r="K103" s="40"/>
      <c r="L103" s="40"/>
      <c r="M103" s="40"/>
      <c r="N103" s="40"/>
      <c r="O103" s="40"/>
    </row>
    <row r="104" spans="1:15" ht="15" customHeight="1" x14ac:dyDescent="0.35">
      <c r="A104" s="40"/>
      <c r="B104" s="40"/>
      <c r="C104" s="40"/>
      <c r="D104" s="40"/>
      <c r="E104" s="40"/>
      <c r="F104" s="40"/>
      <c r="G104" s="40"/>
      <c r="H104" s="40"/>
      <c r="I104" s="40"/>
      <c r="J104" s="40"/>
      <c r="K104" s="40"/>
      <c r="L104" s="40"/>
      <c r="M104" s="40"/>
      <c r="N104" s="40"/>
      <c r="O104" s="40"/>
    </row>
    <row r="105" spans="1:15" ht="18.600000000000001" thickBot="1" x14ac:dyDescent="0.35">
      <c r="A105" s="377" t="s">
        <v>164</v>
      </c>
      <c r="B105" s="377"/>
      <c r="C105" s="377"/>
      <c r="D105" s="377"/>
      <c r="E105" s="377"/>
      <c r="F105" s="377"/>
      <c r="G105" s="377"/>
      <c r="H105" s="377"/>
      <c r="I105" s="377"/>
      <c r="J105" s="377"/>
      <c r="K105" s="377"/>
      <c r="L105" s="377"/>
      <c r="M105" s="377"/>
      <c r="N105" s="377"/>
      <c r="O105" s="377"/>
    </row>
    <row r="106" spans="1:15" ht="15" thickBot="1" x14ac:dyDescent="0.35"/>
    <row r="107" spans="1:15" ht="20.25" customHeight="1" x14ac:dyDescent="0.35">
      <c r="A107" s="69"/>
      <c r="B107" s="70"/>
      <c r="C107" s="70"/>
      <c r="D107" s="70"/>
      <c r="E107" s="70"/>
      <c r="F107" s="70"/>
      <c r="G107" s="70"/>
      <c r="H107" s="70"/>
      <c r="I107" s="70"/>
      <c r="J107" s="70"/>
      <c r="K107" s="70"/>
      <c r="L107" s="70"/>
      <c r="M107" s="70"/>
      <c r="N107" s="70"/>
      <c r="O107" s="71"/>
    </row>
    <row r="108" spans="1:15" ht="49.5" customHeight="1" x14ac:dyDescent="0.3">
      <c r="A108" s="289" t="s">
        <v>69</v>
      </c>
      <c r="B108" s="290"/>
      <c r="C108" s="290"/>
      <c r="D108" s="290"/>
      <c r="E108" s="290"/>
      <c r="F108" s="290"/>
      <c r="G108" s="290"/>
      <c r="H108" s="290"/>
      <c r="I108" s="290"/>
      <c r="J108" s="290"/>
      <c r="K108" s="290"/>
      <c r="L108" s="290"/>
      <c r="M108" s="290"/>
      <c r="N108" s="290"/>
      <c r="O108" s="291"/>
    </row>
    <row r="109" spans="1:15" ht="9" customHeight="1" x14ac:dyDescent="0.35">
      <c r="A109" s="72"/>
      <c r="B109" s="73"/>
      <c r="C109" s="73"/>
      <c r="D109" s="73"/>
      <c r="E109" s="73"/>
      <c r="F109" s="73"/>
      <c r="G109" s="73"/>
      <c r="H109" s="73"/>
      <c r="I109" s="73"/>
      <c r="J109" s="73"/>
      <c r="K109" s="74"/>
      <c r="L109" s="74"/>
      <c r="M109" s="74"/>
      <c r="N109" s="74"/>
      <c r="O109" s="75"/>
    </row>
    <row r="110" spans="1:15" x14ac:dyDescent="0.3">
      <c r="A110" s="292" t="s">
        <v>30</v>
      </c>
      <c r="B110" s="293"/>
      <c r="C110" s="293"/>
      <c r="D110" s="293"/>
      <c r="E110" s="293"/>
      <c r="F110" s="293"/>
      <c r="G110" s="293"/>
      <c r="H110" s="293"/>
      <c r="I110" s="293"/>
      <c r="J110" s="293"/>
      <c r="K110" s="293"/>
      <c r="L110" s="293"/>
      <c r="M110" s="293"/>
      <c r="N110" s="293"/>
      <c r="O110" s="294"/>
    </row>
    <row r="111" spans="1:15" ht="18.75" customHeight="1" x14ac:dyDescent="0.3">
      <c r="A111" s="292"/>
      <c r="B111" s="293"/>
      <c r="C111" s="293"/>
      <c r="D111" s="293"/>
      <c r="E111" s="293"/>
      <c r="F111" s="293"/>
      <c r="G111" s="293"/>
      <c r="H111" s="293"/>
      <c r="I111" s="293"/>
      <c r="J111" s="293"/>
      <c r="K111" s="293"/>
      <c r="L111" s="293"/>
      <c r="M111" s="293"/>
      <c r="N111" s="293"/>
      <c r="O111" s="294"/>
    </row>
    <row r="112" spans="1:15" ht="11.25" customHeight="1" x14ac:dyDescent="0.35">
      <c r="A112" s="76"/>
      <c r="B112" s="77"/>
      <c r="C112" s="77"/>
      <c r="D112" s="77"/>
      <c r="E112" s="77"/>
      <c r="F112" s="77"/>
      <c r="G112" s="77"/>
      <c r="H112" s="77"/>
      <c r="I112" s="77"/>
      <c r="J112" s="77"/>
      <c r="K112" s="74"/>
      <c r="L112" s="74"/>
      <c r="M112" s="74"/>
      <c r="N112" s="74"/>
      <c r="O112" s="75"/>
    </row>
    <row r="113" spans="1:15" x14ac:dyDescent="0.3">
      <c r="A113" s="289" t="s">
        <v>63</v>
      </c>
      <c r="B113" s="290"/>
      <c r="C113" s="290"/>
      <c r="D113" s="290"/>
      <c r="E113" s="290"/>
      <c r="F113" s="290"/>
      <c r="G113" s="290"/>
      <c r="H113" s="290"/>
      <c r="I113" s="290"/>
      <c r="J113" s="290"/>
      <c r="K113" s="290"/>
      <c r="L113" s="290"/>
      <c r="M113" s="290"/>
      <c r="N113" s="290"/>
      <c r="O113" s="291"/>
    </row>
    <row r="114" spans="1:15" ht="18.75" customHeight="1" x14ac:dyDescent="0.3">
      <c r="A114" s="289"/>
      <c r="B114" s="290"/>
      <c r="C114" s="290"/>
      <c r="D114" s="290"/>
      <c r="E114" s="290"/>
      <c r="F114" s="290"/>
      <c r="G114" s="290"/>
      <c r="H114" s="290"/>
      <c r="I114" s="290"/>
      <c r="J114" s="290"/>
      <c r="K114" s="290"/>
      <c r="L114" s="290"/>
      <c r="M114" s="290"/>
      <c r="N114" s="290"/>
      <c r="O114" s="291"/>
    </row>
    <row r="115" spans="1:15" ht="18.75" customHeight="1" x14ac:dyDescent="0.3">
      <c r="A115" s="289"/>
      <c r="B115" s="290"/>
      <c r="C115" s="290"/>
      <c r="D115" s="290"/>
      <c r="E115" s="290"/>
      <c r="F115" s="290"/>
      <c r="G115" s="290"/>
      <c r="H115" s="290"/>
      <c r="I115" s="290"/>
      <c r="J115" s="290"/>
      <c r="K115" s="290"/>
      <c r="L115" s="290"/>
      <c r="M115" s="290"/>
      <c r="N115" s="290"/>
      <c r="O115" s="291"/>
    </row>
    <row r="116" spans="1:15" ht="18" x14ac:dyDescent="0.3">
      <c r="A116" s="289" t="s">
        <v>187</v>
      </c>
      <c r="B116" s="290"/>
      <c r="C116" s="290"/>
      <c r="D116" s="290"/>
      <c r="E116" s="290"/>
      <c r="F116" s="290"/>
      <c r="G116" s="290"/>
      <c r="H116" s="290"/>
      <c r="I116" s="290"/>
      <c r="J116" s="290"/>
      <c r="K116" s="290"/>
      <c r="L116" s="290"/>
      <c r="M116" s="290"/>
      <c r="N116" s="290"/>
      <c r="O116" s="291"/>
    </row>
    <row r="117" spans="1:15" ht="21.75" customHeight="1" x14ac:dyDescent="0.3">
      <c r="A117" s="289" t="s">
        <v>64</v>
      </c>
      <c r="B117" s="290"/>
      <c r="C117" s="290"/>
      <c r="D117" s="290"/>
      <c r="E117" s="290"/>
      <c r="F117" s="290"/>
      <c r="G117" s="290"/>
      <c r="H117" s="290"/>
      <c r="I117" s="290"/>
      <c r="J117" s="290"/>
      <c r="K117" s="290"/>
      <c r="L117" s="290"/>
      <c r="M117" s="290"/>
      <c r="N117" s="290"/>
      <c r="O117" s="291"/>
    </row>
    <row r="118" spans="1:15" ht="18.75" customHeight="1" x14ac:dyDescent="0.3">
      <c r="A118" s="289" t="s">
        <v>65</v>
      </c>
      <c r="B118" s="290"/>
      <c r="C118" s="290"/>
      <c r="D118" s="290"/>
      <c r="E118" s="290"/>
      <c r="F118" s="290"/>
      <c r="G118" s="290"/>
      <c r="H118" s="290"/>
      <c r="I118" s="290"/>
      <c r="J118" s="290"/>
      <c r="K118" s="290"/>
      <c r="L118" s="290"/>
      <c r="M118" s="290"/>
      <c r="N118" s="290"/>
      <c r="O118" s="291"/>
    </row>
    <row r="119" spans="1:15" ht="18.75" customHeight="1" x14ac:dyDescent="0.3">
      <c r="A119" s="289" t="s">
        <v>70</v>
      </c>
      <c r="B119" s="290"/>
      <c r="C119" s="290"/>
      <c r="D119" s="290"/>
      <c r="E119" s="290"/>
      <c r="F119" s="290"/>
      <c r="G119" s="290"/>
      <c r="H119" s="290"/>
      <c r="I119" s="290"/>
      <c r="J119" s="290"/>
      <c r="K119" s="290"/>
      <c r="L119" s="290"/>
      <c r="M119" s="290"/>
      <c r="N119" s="290"/>
      <c r="O119" s="291"/>
    </row>
    <row r="120" spans="1:15" ht="18.75" customHeight="1" x14ac:dyDescent="0.35">
      <c r="A120" s="72"/>
      <c r="B120" s="73"/>
      <c r="C120" s="73"/>
      <c r="D120" s="73"/>
      <c r="E120" s="73"/>
      <c r="F120" s="73"/>
      <c r="G120" s="73"/>
      <c r="H120" s="73"/>
      <c r="I120" s="73"/>
      <c r="J120" s="73"/>
      <c r="K120" s="74"/>
      <c r="L120" s="74"/>
      <c r="M120" s="74"/>
      <c r="N120" s="74"/>
      <c r="O120" s="75"/>
    </row>
    <row r="121" spans="1:15" ht="18" x14ac:dyDescent="0.3">
      <c r="A121" s="289" t="s">
        <v>77</v>
      </c>
      <c r="B121" s="290"/>
      <c r="C121" s="290"/>
      <c r="D121" s="290"/>
      <c r="E121" s="290"/>
      <c r="F121" s="290"/>
      <c r="G121" s="290"/>
      <c r="H121" s="290"/>
      <c r="I121" s="290"/>
      <c r="J121" s="290"/>
      <c r="K121" s="290"/>
      <c r="L121" s="290"/>
      <c r="M121" s="290"/>
      <c r="N121" s="290"/>
      <c r="O121" s="291"/>
    </row>
    <row r="122" spans="1:15" ht="18.75" customHeight="1" x14ac:dyDescent="0.35">
      <c r="A122" s="72"/>
      <c r="B122" s="73"/>
      <c r="C122" s="73"/>
      <c r="D122" s="73"/>
      <c r="E122" s="73"/>
      <c r="F122" s="73"/>
      <c r="G122" s="73"/>
      <c r="H122" s="73"/>
      <c r="I122" s="73"/>
      <c r="J122" s="73"/>
      <c r="K122" s="74"/>
      <c r="L122" s="74"/>
      <c r="M122" s="74"/>
      <c r="N122" s="74"/>
      <c r="O122" s="75"/>
    </row>
    <row r="123" spans="1:15" x14ac:dyDescent="0.3">
      <c r="A123" s="289" t="s">
        <v>78</v>
      </c>
      <c r="B123" s="290"/>
      <c r="C123" s="290"/>
      <c r="D123" s="290"/>
      <c r="E123" s="290"/>
      <c r="F123" s="290"/>
      <c r="G123" s="290"/>
      <c r="H123" s="290"/>
      <c r="I123" s="290"/>
      <c r="J123" s="290"/>
      <c r="K123" s="290"/>
      <c r="L123" s="290"/>
      <c r="M123" s="290"/>
      <c r="N123" s="290"/>
      <c r="O123" s="291"/>
    </row>
    <row r="124" spans="1:15" ht="18.75" customHeight="1" x14ac:dyDescent="0.3">
      <c r="A124" s="289"/>
      <c r="B124" s="290"/>
      <c r="C124" s="290"/>
      <c r="D124" s="290"/>
      <c r="E124" s="290"/>
      <c r="F124" s="290"/>
      <c r="G124" s="290"/>
      <c r="H124" s="290"/>
      <c r="I124" s="290"/>
      <c r="J124" s="290"/>
      <c r="K124" s="290"/>
      <c r="L124" s="290"/>
      <c r="M124" s="290"/>
      <c r="N124" s="290"/>
      <c r="O124" s="291"/>
    </row>
    <row r="125" spans="1:15" ht="18.75" customHeight="1" thickBot="1" x14ac:dyDescent="0.35">
      <c r="A125" s="295"/>
      <c r="B125" s="296"/>
      <c r="C125" s="296"/>
      <c r="D125" s="296"/>
      <c r="E125" s="296"/>
      <c r="F125" s="296"/>
      <c r="G125" s="296"/>
      <c r="H125" s="296"/>
      <c r="I125" s="296"/>
      <c r="J125" s="296"/>
      <c r="K125" s="296"/>
      <c r="L125" s="296"/>
      <c r="M125" s="296"/>
      <c r="N125" s="296"/>
      <c r="O125" s="297"/>
    </row>
    <row r="126" spans="1:15" ht="18.75" customHeight="1" x14ac:dyDescent="0.35">
      <c r="A126" s="56"/>
      <c r="B126" s="56"/>
      <c r="C126" s="56"/>
      <c r="D126" s="56"/>
      <c r="E126" s="56"/>
      <c r="F126" s="56"/>
      <c r="G126" s="56"/>
      <c r="H126" s="56"/>
      <c r="I126" s="56"/>
      <c r="J126" s="56"/>
      <c r="K126" s="67"/>
      <c r="L126" s="67"/>
      <c r="M126" s="67"/>
      <c r="N126" s="67"/>
      <c r="O126" s="67"/>
    </row>
    <row r="127" spans="1:15" ht="18" x14ac:dyDescent="0.35">
      <c r="A127" s="56"/>
      <c r="B127" s="56"/>
      <c r="C127" s="56"/>
      <c r="D127" s="56"/>
      <c r="E127" s="56"/>
      <c r="F127" s="56"/>
      <c r="G127" s="56"/>
      <c r="H127" s="56"/>
      <c r="I127" s="56"/>
      <c r="J127" s="56"/>
      <c r="K127" s="67"/>
      <c r="L127" s="67"/>
      <c r="M127" s="67"/>
      <c r="N127" s="67"/>
      <c r="O127" s="67"/>
    </row>
    <row r="128" spans="1:15" ht="18" x14ac:dyDescent="0.35">
      <c r="A128" s="46"/>
      <c r="B128" s="46"/>
      <c r="C128" s="46"/>
      <c r="D128" s="46"/>
      <c r="E128" s="46"/>
      <c r="F128" s="46"/>
      <c r="G128" s="46"/>
      <c r="H128" s="46"/>
      <c r="I128" s="46"/>
      <c r="J128" s="46"/>
      <c r="K128" s="40"/>
      <c r="L128" s="40"/>
      <c r="M128" s="40"/>
      <c r="N128" s="40"/>
      <c r="O128" s="40"/>
    </row>
    <row r="129" spans="1:15" ht="18" x14ac:dyDescent="0.35">
      <c r="K129" s="40"/>
      <c r="L129" s="40"/>
      <c r="M129" s="40"/>
      <c r="N129" s="40"/>
      <c r="O129" s="40"/>
    </row>
    <row r="130" spans="1:15" ht="18" x14ac:dyDescent="0.35">
      <c r="K130" s="40"/>
      <c r="L130" s="40"/>
      <c r="M130" s="40"/>
      <c r="N130" s="40"/>
      <c r="O130" s="40"/>
    </row>
    <row r="131" spans="1:15" ht="18" x14ac:dyDescent="0.35">
      <c r="A131" s="128"/>
      <c r="B131" s="128"/>
      <c r="C131" s="128"/>
      <c r="D131" s="128"/>
      <c r="E131" s="128"/>
      <c r="F131" s="128"/>
      <c r="G131" s="128"/>
      <c r="H131" s="128"/>
      <c r="I131" s="128"/>
      <c r="J131" s="128"/>
      <c r="K131" s="129"/>
      <c r="L131" s="129"/>
      <c r="M131" s="129"/>
      <c r="N131" s="129"/>
      <c r="O131" s="129"/>
    </row>
    <row r="132" spans="1:15" ht="18" x14ac:dyDescent="0.35">
      <c r="A132" s="288"/>
      <c r="B132" s="288"/>
      <c r="C132" s="130"/>
      <c r="D132" s="288"/>
      <c r="E132" s="288"/>
      <c r="F132" s="288"/>
      <c r="G132" s="288"/>
      <c r="H132" s="130"/>
      <c r="I132" s="130"/>
      <c r="J132" s="130"/>
      <c r="K132" s="129"/>
      <c r="L132" s="129"/>
      <c r="M132" s="129"/>
      <c r="N132" s="129"/>
      <c r="O132" s="129"/>
    </row>
    <row r="133" spans="1:15" ht="18" x14ac:dyDescent="0.35">
      <c r="A133" s="288" t="s">
        <v>66</v>
      </c>
      <c r="B133" s="288"/>
      <c r="C133" s="131"/>
      <c r="D133" s="129"/>
      <c r="E133" s="129"/>
      <c r="F133" s="129"/>
      <c r="G133" s="129"/>
      <c r="H133" s="129"/>
      <c r="I133" s="129"/>
      <c r="J133" s="129"/>
      <c r="K133" s="129"/>
      <c r="L133" s="129"/>
      <c r="M133" s="129"/>
      <c r="N133" s="129"/>
      <c r="O133" s="129"/>
    </row>
    <row r="134" spans="1:15" ht="18" x14ac:dyDescent="0.35">
      <c r="A134" s="47" t="s">
        <v>12</v>
      </c>
      <c r="B134" s="40"/>
      <c r="C134" s="40"/>
      <c r="D134" s="48" t="s">
        <v>18</v>
      </c>
      <c r="E134" s="48"/>
      <c r="F134" s="48"/>
      <c r="G134" s="48"/>
      <c r="H134" s="40"/>
      <c r="K134" s="318" t="s">
        <v>19</v>
      </c>
      <c r="L134" s="319"/>
      <c r="M134" s="40"/>
      <c r="N134" s="40"/>
      <c r="O134" s="40"/>
    </row>
    <row r="135" spans="1:15" ht="18" x14ac:dyDescent="0.35">
      <c r="A135" s="40"/>
      <c r="B135" s="40"/>
      <c r="C135" s="40"/>
      <c r="D135" s="40"/>
      <c r="E135" s="40"/>
      <c r="F135" s="40"/>
      <c r="G135" s="40"/>
      <c r="H135" s="40"/>
      <c r="I135" s="40"/>
      <c r="J135" s="40"/>
      <c r="K135" s="40"/>
      <c r="L135" s="40"/>
      <c r="M135" s="40"/>
      <c r="N135" s="40"/>
      <c r="O135" s="40"/>
    </row>
    <row r="136" spans="1:15" ht="18" x14ac:dyDescent="0.35">
      <c r="A136" s="40"/>
      <c r="B136" s="40"/>
      <c r="C136" s="40"/>
      <c r="D136" s="40"/>
      <c r="E136" s="40"/>
      <c r="F136" s="40"/>
      <c r="G136" s="40"/>
      <c r="H136" s="40"/>
      <c r="I136" s="40"/>
      <c r="J136" s="40"/>
      <c r="K136" s="40"/>
      <c r="L136" s="40"/>
      <c r="M136" s="40"/>
      <c r="N136" s="40"/>
      <c r="O136" s="40"/>
    </row>
    <row r="137" spans="1:15" ht="18" x14ac:dyDescent="0.35">
      <c r="A137" s="40"/>
      <c r="B137" s="40"/>
      <c r="C137" s="40"/>
      <c r="D137" s="40"/>
      <c r="E137" s="40"/>
      <c r="F137" s="40"/>
      <c r="G137" s="40"/>
      <c r="H137" s="40"/>
      <c r="I137" s="40"/>
      <c r="J137" s="40"/>
      <c r="K137" s="40"/>
      <c r="L137" s="40"/>
      <c r="M137" s="40"/>
      <c r="N137" s="40"/>
      <c r="O137" s="40"/>
    </row>
    <row r="138" spans="1:15" ht="18" x14ac:dyDescent="0.35">
      <c r="A138" s="40"/>
      <c r="B138" s="40"/>
      <c r="C138" s="40"/>
      <c r="D138" s="40"/>
      <c r="E138" s="40"/>
      <c r="F138" s="40"/>
      <c r="G138" s="40"/>
      <c r="H138" s="40"/>
      <c r="I138" s="40"/>
      <c r="J138" s="40"/>
      <c r="K138" s="40"/>
      <c r="L138" s="40"/>
      <c r="M138" s="40"/>
      <c r="N138" s="40"/>
      <c r="O138" s="40"/>
    </row>
    <row r="139" spans="1:15" ht="18" x14ac:dyDescent="0.35">
      <c r="A139" s="40"/>
      <c r="B139" s="40"/>
      <c r="C139" s="40"/>
      <c r="D139" s="40"/>
      <c r="E139" s="40"/>
      <c r="F139" s="40"/>
      <c r="G139" s="40"/>
      <c r="H139" s="40"/>
      <c r="I139" s="40"/>
      <c r="J139" s="40"/>
      <c r="K139" s="40"/>
      <c r="L139" s="40"/>
      <c r="M139" s="40"/>
      <c r="N139" s="40"/>
      <c r="O139" s="40"/>
    </row>
    <row r="140" spans="1:15" ht="18" x14ac:dyDescent="0.35">
      <c r="A140" s="40"/>
      <c r="B140" s="40"/>
      <c r="C140" s="40"/>
      <c r="D140" s="40"/>
      <c r="E140" s="40"/>
      <c r="F140" s="40"/>
      <c r="G140" s="40"/>
      <c r="H140" s="40"/>
      <c r="I140" s="40"/>
      <c r="J140" s="40"/>
      <c r="K140" s="40"/>
      <c r="L140" s="40"/>
      <c r="M140" s="40"/>
      <c r="N140" s="40"/>
      <c r="O140" s="40"/>
    </row>
    <row r="141" spans="1:15" ht="18" x14ac:dyDescent="0.35">
      <c r="A141" s="40"/>
      <c r="B141" s="40"/>
      <c r="C141" s="40"/>
      <c r="D141" s="40"/>
      <c r="E141" s="40"/>
      <c r="F141" s="40"/>
      <c r="G141" s="40"/>
      <c r="H141" s="40"/>
      <c r="I141" s="40"/>
      <c r="J141" s="40"/>
      <c r="K141" s="40"/>
      <c r="L141" s="40"/>
      <c r="M141" s="40"/>
      <c r="N141" s="40"/>
      <c r="O141" s="40"/>
    </row>
    <row r="142" spans="1:15" ht="18" x14ac:dyDescent="0.35">
      <c r="A142" s="40"/>
      <c r="B142" s="40"/>
      <c r="C142" s="40"/>
      <c r="D142" s="40"/>
      <c r="E142" s="40"/>
      <c r="F142" s="40"/>
      <c r="G142" s="40"/>
      <c r="H142" s="40"/>
      <c r="I142" s="40"/>
      <c r="J142" s="40"/>
      <c r="K142" s="40"/>
      <c r="L142" s="40"/>
      <c r="M142" s="40"/>
      <c r="N142" s="40"/>
      <c r="O142" s="40"/>
    </row>
    <row r="143" spans="1:15" ht="18" x14ac:dyDescent="0.35">
      <c r="A143" s="40"/>
      <c r="B143" s="40"/>
      <c r="C143" s="40"/>
      <c r="D143" s="40"/>
      <c r="E143" s="40"/>
      <c r="F143" s="40"/>
      <c r="G143" s="40"/>
      <c r="H143" s="40"/>
      <c r="I143" s="40"/>
      <c r="J143" s="40"/>
      <c r="K143" s="40"/>
      <c r="L143" s="40"/>
      <c r="M143" s="40"/>
      <c r="N143" s="40"/>
      <c r="O143" s="40"/>
    </row>
    <row r="144" spans="1:15" ht="18" x14ac:dyDescent="0.35">
      <c r="A144" s="40"/>
      <c r="B144" s="40"/>
      <c r="C144" s="40"/>
      <c r="D144" s="40"/>
      <c r="E144" s="40"/>
      <c r="F144" s="40"/>
      <c r="G144" s="40"/>
      <c r="H144" s="40"/>
      <c r="I144" s="40"/>
      <c r="J144" s="40"/>
      <c r="K144" s="40"/>
      <c r="L144" s="40"/>
      <c r="M144" s="40"/>
      <c r="N144" s="40"/>
      <c r="O144" s="40"/>
    </row>
    <row r="145" spans="1:15" ht="18" x14ac:dyDescent="0.35">
      <c r="A145" s="40"/>
      <c r="B145" s="119"/>
      <c r="C145" s="119"/>
      <c r="D145" s="119"/>
      <c r="E145" s="40"/>
      <c r="F145" s="40"/>
      <c r="G145" s="40"/>
      <c r="H145" s="40"/>
      <c r="I145" s="40"/>
      <c r="J145" s="40"/>
      <c r="K145" s="40"/>
      <c r="L145" s="40"/>
      <c r="M145" s="40"/>
      <c r="N145" s="40"/>
      <c r="O145" s="40"/>
    </row>
    <row r="146" spans="1:15" ht="18" x14ac:dyDescent="0.35">
      <c r="A146" s="40"/>
      <c r="B146" s="119"/>
      <c r="C146" s="119"/>
      <c r="D146" s="119"/>
      <c r="E146" s="40"/>
      <c r="F146" s="40"/>
      <c r="G146" s="40"/>
      <c r="H146" s="40"/>
      <c r="I146" s="40"/>
      <c r="J146" s="40"/>
      <c r="K146" s="40"/>
      <c r="L146" s="40"/>
      <c r="M146" s="40"/>
      <c r="N146" s="40"/>
      <c r="O146" s="40"/>
    </row>
    <row r="147" spans="1:15" ht="18" x14ac:dyDescent="0.35">
      <c r="A147" s="40"/>
      <c r="B147" s="119"/>
      <c r="C147" s="119"/>
      <c r="D147" s="119"/>
      <c r="E147" s="40"/>
      <c r="F147" s="40"/>
      <c r="G147" s="40"/>
      <c r="H147" s="40"/>
      <c r="I147" s="40"/>
      <c r="J147" s="40"/>
      <c r="K147" s="40"/>
      <c r="L147" s="40"/>
      <c r="M147" s="40"/>
      <c r="N147" s="40"/>
      <c r="O147" s="40"/>
    </row>
    <row r="148" spans="1:15" ht="18" x14ac:dyDescent="0.35">
      <c r="A148" s="40"/>
      <c r="B148" s="119"/>
      <c r="C148" s="119"/>
      <c r="D148" s="119"/>
      <c r="E148" s="40"/>
      <c r="F148" s="40"/>
      <c r="G148" s="40"/>
      <c r="H148" s="40"/>
      <c r="I148" s="40"/>
      <c r="J148" s="40"/>
      <c r="K148" s="40"/>
      <c r="L148" s="40"/>
      <c r="M148" s="40"/>
      <c r="N148" s="40"/>
      <c r="O148" s="40"/>
    </row>
    <row r="149" spans="1:15" ht="18" x14ac:dyDescent="0.35">
      <c r="A149" s="40"/>
      <c r="B149" s="119"/>
      <c r="C149" s="119"/>
      <c r="D149" s="119"/>
      <c r="E149" s="40"/>
      <c r="F149" s="40"/>
      <c r="G149" s="40"/>
      <c r="H149" s="40"/>
      <c r="I149" s="40"/>
      <c r="J149" s="40"/>
      <c r="K149" s="40"/>
      <c r="L149" s="40"/>
      <c r="M149" s="40"/>
      <c r="N149" s="40"/>
      <c r="O149" s="40"/>
    </row>
    <row r="150" spans="1:15" ht="18" x14ac:dyDescent="0.35">
      <c r="A150" s="40"/>
      <c r="B150" s="119"/>
      <c r="C150" s="119"/>
      <c r="D150" s="119"/>
      <c r="E150" s="40"/>
      <c r="F150" s="40"/>
      <c r="G150" s="40"/>
      <c r="H150" s="40"/>
      <c r="I150" s="40"/>
      <c r="J150" s="40"/>
      <c r="K150" s="40"/>
      <c r="L150" s="40"/>
      <c r="M150" s="40"/>
      <c r="N150" s="40"/>
      <c r="O150" s="40"/>
    </row>
    <row r="151" spans="1:15" ht="18" x14ac:dyDescent="0.35">
      <c r="A151" s="40"/>
      <c r="B151" s="119"/>
      <c r="C151" s="119"/>
      <c r="D151" s="119"/>
      <c r="E151" s="40"/>
      <c r="F151" s="40"/>
      <c r="G151" s="40"/>
      <c r="H151" s="40"/>
      <c r="I151" s="40"/>
      <c r="J151" s="40"/>
      <c r="K151" s="40"/>
      <c r="L151" s="40"/>
      <c r="M151" s="40"/>
      <c r="N151" s="40"/>
      <c r="O151" s="40"/>
    </row>
    <row r="152" spans="1:15" ht="18" x14ac:dyDescent="0.35">
      <c r="A152" s="40"/>
      <c r="B152" s="119"/>
      <c r="C152" s="119"/>
      <c r="D152" s="119"/>
      <c r="E152" s="40"/>
      <c r="F152" s="40"/>
      <c r="G152" s="40"/>
      <c r="H152" s="40"/>
      <c r="I152" s="40"/>
      <c r="J152" s="40"/>
      <c r="K152" s="40"/>
      <c r="L152" s="40"/>
      <c r="M152" s="40"/>
      <c r="N152" s="40"/>
      <c r="O152" s="40"/>
    </row>
    <row r="153" spans="1:15" ht="18" x14ac:dyDescent="0.35">
      <c r="A153" s="40"/>
      <c r="B153" s="119"/>
      <c r="C153" s="119"/>
      <c r="D153" s="119"/>
      <c r="E153" s="40"/>
      <c r="F153" s="40"/>
      <c r="G153" s="40"/>
      <c r="H153" s="40"/>
      <c r="I153" s="40"/>
      <c r="J153" s="40"/>
      <c r="K153" s="40"/>
      <c r="L153" s="40"/>
      <c r="M153" s="40"/>
      <c r="N153" s="40"/>
      <c r="O153" s="40"/>
    </row>
    <row r="154" spans="1:15" ht="18" x14ac:dyDescent="0.35">
      <c r="A154" s="40"/>
      <c r="B154" s="119"/>
      <c r="C154" s="119"/>
      <c r="D154" s="119"/>
      <c r="E154" s="40"/>
      <c r="F154" s="40"/>
      <c r="G154" s="40"/>
      <c r="H154" s="40"/>
      <c r="I154" s="40"/>
      <c r="J154" s="40"/>
      <c r="K154" s="40"/>
      <c r="L154" s="40"/>
      <c r="M154" s="40"/>
      <c r="N154" s="40"/>
      <c r="O154" s="40"/>
    </row>
    <row r="155" spans="1:15" ht="18" x14ac:dyDescent="0.35">
      <c r="A155" s="40"/>
      <c r="B155" s="119"/>
      <c r="C155" s="119"/>
      <c r="D155" s="119"/>
      <c r="E155" s="40"/>
      <c r="F155" s="40"/>
      <c r="G155" s="40"/>
      <c r="H155" s="40"/>
      <c r="I155" s="40"/>
      <c r="J155" s="40"/>
      <c r="K155" s="40"/>
      <c r="L155" s="40"/>
      <c r="M155" s="40"/>
      <c r="N155" s="40"/>
      <c r="O155" s="40"/>
    </row>
    <row r="156" spans="1:15" ht="18" x14ac:dyDescent="0.35">
      <c r="A156" s="40"/>
      <c r="B156" s="119"/>
      <c r="C156" s="119"/>
      <c r="D156" s="119"/>
      <c r="E156" s="40"/>
      <c r="F156" s="40"/>
      <c r="G156" s="40"/>
      <c r="H156" s="40"/>
      <c r="I156" s="40"/>
      <c r="J156" s="40"/>
      <c r="K156" s="40"/>
      <c r="L156" s="40"/>
      <c r="M156" s="40"/>
      <c r="N156" s="40"/>
      <c r="O156" s="40"/>
    </row>
    <row r="157" spans="1:15" ht="18" x14ac:dyDescent="0.35">
      <c r="A157" s="40"/>
      <c r="B157" s="119"/>
      <c r="C157" s="119"/>
      <c r="D157" s="119"/>
      <c r="E157" s="40"/>
      <c r="F157" s="40"/>
      <c r="G157" s="40"/>
      <c r="H157" s="40"/>
      <c r="I157" s="40"/>
      <c r="J157" s="40"/>
      <c r="K157" s="40"/>
      <c r="L157" s="40"/>
      <c r="M157" s="40"/>
      <c r="N157" s="40"/>
      <c r="O157" s="40"/>
    </row>
    <row r="158" spans="1:15" ht="18" x14ac:dyDescent="0.35">
      <c r="A158" s="40"/>
      <c r="B158" s="119"/>
      <c r="C158" s="119"/>
      <c r="D158" s="119"/>
      <c r="E158" s="40"/>
      <c r="F158" s="40"/>
      <c r="G158" s="40"/>
      <c r="H158" s="40"/>
      <c r="I158" s="40"/>
      <c r="J158" s="40"/>
      <c r="K158" s="40"/>
      <c r="L158" s="40"/>
      <c r="M158" s="40"/>
      <c r="N158" s="40"/>
      <c r="O158" s="40"/>
    </row>
    <row r="159" spans="1:15" ht="18" x14ac:dyDescent="0.35">
      <c r="A159" s="40"/>
      <c r="B159" s="119"/>
      <c r="C159" s="119"/>
      <c r="D159" s="119"/>
      <c r="E159" s="40"/>
      <c r="F159" s="40"/>
      <c r="G159" s="40"/>
      <c r="H159" s="40"/>
      <c r="I159" s="40"/>
      <c r="J159" s="40"/>
      <c r="K159" s="40"/>
      <c r="L159" s="40"/>
      <c r="M159" s="40"/>
      <c r="N159" s="40"/>
      <c r="O159" s="40"/>
    </row>
    <row r="160" spans="1:15" ht="18" x14ac:dyDescent="0.35">
      <c r="A160" s="40"/>
      <c r="B160" s="40"/>
      <c r="C160" s="40"/>
      <c r="D160" s="40"/>
      <c r="E160" s="40"/>
      <c r="F160" s="40"/>
      <c r="G160" s="40"/>
      <c r="H160" s="40"/>
      <c r="I160" s="40"/>
      <c r="J160" s="40"/>
      <c r="K160" s="40"/>
      <c r="L160" s="40"/>
      <c r="M160" s="40"/>
      <c r="N160" s="40"/>
      <c r="O160" s="40"/>
    </row>
    <row r="161" spans="1:15" ht="18" x14ac:dyDescent="0.35">
      <c r="A161" s="40"/>
      <c r="B161" s="40"/>
      <c r="C161" s="40"/>
      <c r="D161" s="40"/>
      <c r="E161" s="40"/>
      <c r="F161" s="40"/>
      <c r="G161" s="40"/>
      <c r="H161" s="40"/>
      <c r="I161" s="40"/>
      <c r="J161" s="40"/>
      <c r="K161" s="40"/>
      <c r="L161" s="40"/>
      <c r="M161" s="40"/>
      <c r="N161" s="40"/>
      <c r="O161" s="40"/>
    </row>
    <row r="162" spans="1:15" ht="18" x14ac:dyDescent="0.35">
      <c r="A162" s="40"/>
      <c r="B162" s="40"/>
      <c r="C162" s="40"/>
      <c r="D162" s="40"/>
      <c r="E162" s="40"/>
      <c r="F162" s="40"/>
      <c r="G162" s="40"/>
      <c r="H162" s="40"/>
      <c r="I162" s="40"/>
      <c r="J162" s="40"/>
      <c r="K162" s="40"/>
      <c r="L162" s="40"/>
      <c r="M162" s="40"/>
      <c r="N162" s="40"/>
      <c r="O162" s="40"/>
    </row>
    <row r="163" spans="1:15" ht="18" x14ac:dyDescent="0.35">
      <c r="A163" s="40"/>
      <c r="B163" s="40"/>
      <c r="C163" s="40"/>
      <c r="D163" s="40"/>
      <c r="E163" s="40"/>
      <c r="F163" s="40"/>
      <c r="G163" s="40"/>
      <c r="H163" s="40"/>
      <c r="I163" s="40"/>
      <c r="J163" s="40"/>
      <c r="K163" s="40"/>
      <c r="L163" s="40"/>
      <c r="M163" s="40"/>
      <c r="N163" s="40"/>
      <c r="O163" s="40"/>
    </row>
    <row r="164" spans="1:15" ht="18" x14ac:dyDescent="0.35">
      <c r="A164" s="40"/>
      <c r="B164" s="40"/>
      <c r="C164" s="40"/>
      <c r="D164" s="40"/>
      <c r="E164" s="40"/>
      <c r="F164" s="40"/>
      <c r="G164" s="40"/>
      <c r="H164" s="40"/>
      <c r="I164" s="40"/>
      <c r="J164" s="40"/>
      <c r="K164" s="40"/>
      <c r="L164" s="40"/>
      <c r="M164" s="40"/>
      <c r="N164" s="40"/>
      <c r="O164" s="40"/>
    </row>
    <row r="165" spans="1:15" ht="18" x14ac:dyDescent="0.35">
      <c r="A165" s="40"/>
      <c r="B165" s="40"/>
      <c r="C165" s="40"/>
      <c r="D165" s="40"/>
      <c r="E165" s="40"/>
      <c r="F165" s="40"/>
      <c r="G165" s="40"/>
      <c r="H165" s="40"/>
      <c r="I165" s="40"/>
      <c r="J165" s="40"/>
      <c r="K165" s="40"/>
      <c r="L165" s="40"/>
      <c r="M165" s="40"/>
      <c r="N165" s="40"/>
      <c r="O165" s="40"/>
    </row>
    <row r="166" spans="1:15" ht="18" x14ac:dyDescent="0.35">
      <c r="A166" s="40"/>
      <c r="B166" s="40"/>
      <c r="C166" s="40"/>
      <c r="D166" s="40"/>
      <c r="E166" s="40"/>
      <c r="F166" s="40"/>
      <c r="G166" s="40"/>
      <c r="H166" s="40"/>
      <c r="I166" s="40"/>
      <c r="J166" s="40"/>
      <c r="K166" s="40"/>
      <c r="L166" s="40"/>
      <c r="M166" s="40"/>
      <c r="N166" s="40"/>
      <c r="O166" s="40"/>
    </row>
    <row r="167" spans="1:15" ht="18" x14ac:dyDescent="0.35">
      <c r="A167" s="40"/>
      <c r="B167" s="40"/>
      <c r="C167" s="40"/>
      <c r="D167" s="40"/>
      <c r="E167" s="40"/>
      <c r="F167" s="40"/>
      <c r="G167" s="40"/>
      <c r="H167" s="40"/>
      <c r="I167" s="40"/>
      <c r="J167" s="40"/>
      <c r="K167" s="40"/>
      <c r="L167" s="40"/>
      <c r="M167" s="40"/>
      <c r="N167" s="40"/>
      <c r="O167" s="40"/>
    </row>
    <row r="168" spans="1:15" ht="18" x14ac:dyDescent="0.35">
      <c r="A168" s="40"/>
      <c r="B168" s="40"/>
      <c r="C168" s="40"/>
      <c r="D168" s="40"/>
      <c r="E168" s="40"/>
      <c r="F168" s="40"/>
      <c r="G168" s="40"/>
      <c r="H168" s="40"/>
      <c r="I168" s="40"/>
      <c r="J168" s="40"/>
      <c r="K168" s="40"/>
      <c r="L168" s="40"/>
      <c r="M168" s="40"/>
      <c r="N168" s="40"/>
      <c r="O168" s="40"/>
    </row>
    <row r="169" spans="1:15" ht="18" x14ac:dyDescent="0.35">
      <c r="A169" s="40"/>
      <c r="B169" s="40"/>
      <c r="C169" s="40"/>
      <c r="D169" s="40"/>
      <c r="E169" s="40"/>
      <c r="F169" s="40"/>
      <c r="G169" s="40"/>
      <c r="H169" s="40"/>
      <c r="I169" s="40"/>
      <c r="J169" s="40"/>
      <c r="K169" s="40"/>
      <c r="L169" s="40"/>
      <c r="M169" s="40"/>
      <c r="N169" s="40"/>
      <c r="O169" s="40"/>
    </row>
    <row r="170" spans="1:15" ht="18" x14ac:dyDescent="0.35">
      <c r="A170" s="40"/>
      <c r="B170" s="40"/>
      <c r="C170" s="40"/>
      <c r="D170" s="40"/>
      <c r="E170" s="40"/>
      <c r="F170" s="40"/>
      <c r="G170" s="40"/>
      <c r="H170" s="40"/>
      <c r="I170" s="40"/>
      <c r="J170" s="40"/>
      <c r="K170" s="40"/>
      <c r="L170" s="40"/>
      <c r="M170" s="40"/>
      <c r="N170" s="40"/>
      <c r="O170" s="40"/>
    </row>
    <row r="171" spans="1:15" ht="18" x14ac:dyDescent="0.35">
      <c r="A171" s="40"/>
      <c r="B171" s="40"/>
      <c r="C171" s="40"/>
      <c r="D171" s="40"/>
      <c r="E171" s="40"/>
      <c r="F171" s="40"/>
      <c r="G171" s="40"/>
      <c r="H171" s="40"/>
      <c r="I171" s="40"/>
      <c r="J171" s="40"/>
      <c r="K171" s="40"/>
      <c r="L171" s="40"/>
      <c r="M171" s="40"/>
      <c r="N171" s="40"/>
      <c r="O171" s="40"/>
    </row>
    <row r="172" spans="1:15" ht="18" x14ac:dyDescent="0.35">
      <c r="A172" s="40"/>
      <c r="B172" s="40"/>
      <c r="C172" s="40"/>
      <c r="D172" s="40"/>
      <c r="E172" s="40"/>
      <c r="F172" s="40"/>
      <c r="G172" s="40"/>
      <c r="H172" s="40"/>
      <c r="I172" s="40"/>
      <c r="J172" s="40"/>
      <c r="K172" s="40"/>
      <c r="L172" s="40"/>
      <c r="M172" s="40"/>
      <c r="N172" s="40"/>
      <c r="O172" s="40"/>
    </row>
    <row r="173" spans="1:15" ht="18" x14ac:dyDescent="0.35">
      <c r="A173" s="40"/>
      <c r="B173" s="40"/>
      <c r="C173" s="40"/>
      <c r="D173" s="40"/>
      <c r="E173" s="40"/>
      <c r="F173" s="40"/>
      <c r="G173" s="40"/>
      <c r="H173" s="40"/>
      <c r="I173" s="40"/>
      <c r="J173" s="40"/>
      <c r="K173" s="40"/>
      <c r="L173" s="40"/>
      <c r="M173" s="40"/>
      <c r="N173" s="40"/>
      <c r="O173" s="40"/>
    </row>
  </sheetData>
  <sheetProtection password="C5FD" sheet="1" objects="1" scenarios="1" selectLockedCells="1"/>
  <mergeCells count="203">
    <mergeCell ref="A98:O98"/>
    <mergeCell ref="A61:O61"/>
    <mergeCell ref="A87:C87"/>
    <mergeCell ref="D87:F87"/>
    <mergeCell ref="G87:I87"/>
    <mergeCell ref="J87:L87"/>
    <mergeCell ref="M87:N87"/>
    <mergeCell ref="A95:C95"/>
    <mergeCell ref="A90:C90"/>
    <mergeCell ref="D90:F90"/>
    <mergeCell ref="G90:I90"/>
    <mergeCell ref="J90:L90"/>
    <mergeCell ref="M90:N90"/>
    <mergeCell ref="A92:C92"/>
    <mergeCell ref="D92:F92"/>
    <mergeCell ref="G92:I92"/>
    <mergeCell ref="K92:L92"/>
    <mergeCell ref="N92:O92"/>
    <mergeCell ref="D95:F95"/>
    <mergeCell ref="G95:I95"/>
    <mergeCell ref="K95:L95"/>
    <mergeCell ref="N95:O95"/>
    <mergeCell ref="G80:I80"/>
    <mergeCell ref="A93:C93"/>
    <mergeCell ref="A58:C58"/>
    <mergeCell ref="N86:O86"/>
    <mergeCell ref="K80:L80"/>
    <mergeCell ref="N80:O80"/>
    <mergeCell ref="J72:L72"/>
    <mergeCell ref="M72:N72"/>
    <mergeCell ref="A66:O66"/>
    <mergeCell ref="A67:O67"/>
    <mergeCell ref="A78:C78"/>
    <mergeCell ref="D86:F86"/>
    <mergeCell ref="G86:I86"/>
    <mergeCell ref="D78:F78"/>
    <mergeCell ref="G78:I78"/>
    <mergeCell ref="J78:L78"/>
    <mergeCell ref="M78:N78"/>
    <mergeCell ref="A77:C77"/>
    <mergeCell ref="A80:C80"/>
    <mergeCell ref="A81:C81"/>
    <mergeCell ref="D77:F77"/>
    <mergeCell ref="G77:I77"/>
    <mergeCell ref="K77:L77"/>
    <mergeCell ref="N77:O77"/>
    <mergeCell ref="D80:F80"/>
    <mergeCell ref="H9:J9"/>
    <mergeCell ref="K9:O9"/>
    <mergeCell ref="A20:C20"/>
    <mergeCell ref="A68:O69"/>
    <mergeCell ref="A54:C54"/>
    <mergeCell ref="D54:F54"/>
    <mergeCell ref="M54:N54"/>
    <mergeCell ref="A42:G43"/>
    <mergeCell ref="H42:O44"/>
    <mergeCell ref="A45:G45"/>
    <mergeCell ref="H45:O45"/>
    <mergeCell ref="A46:G46"/>
    <mergeCell ref="H46:O46"/>
    <mergeCell ref="A47:G47"/>
    <mergeCell ref="H47:O47"/>
    <mergeCell ref="A52:C52"/>
    <mergeCell ref="A53:C53"/>
    <mergeCell ref="A38:C38"/>
    <mergeCell ref="A39:G41"/>
    <mergeCell ref="A25:C25"/>
    <mergeCell ref="D25:O25"/>
    <mergeCell ref="H39:O41"/>
    <mergeCell ref="J52:L52"/>
    <mergeCell ref="M57:N57"/>
    <mergeCell ref="A105:O105"/>
    <mergeCell ref="A31:O31"/>
    <mergeCell ref="A18:O18"/>
    <mergeCell ref="A5:O5"/>
    <mergeCell ref="G52:I52"/>
    <mergeCell ref="G93:I93"/>
    <mergeCell ref="J93:L93"/>
    <mergeCell ref="A96:C96"/>
    <mergeCell ref="D96:F96"/>
    <mergeCell ref="G96:I96"/>
    <mergeCell ref="J96:L96"/>
    <mergeCell ref="M96:N96"/>
    <mergeCell ref="A55:C55"/>
    <mergeCell ref="D55:F55"/>
    <mergeCell ref="G55:I56"/>
    <mergeCell ref="J55:L56"/>
    <mergeCell ref="M55:N55"/>
    <mergeCell ref="A56:C56"/>
    <mergeCell ref="D56:F56"/>
    <mergeCell ref="M56:N56"/>
    <mergeCell ref="A57:C57"/>
    <mergeCell ref="D57:F57"/>
    <mergeCell ref="K86:L86"/>
    <mergeCell ref="A9:C9"/>
    <mergeCell ref="A89:C89"/>
    <mergeCell ref="A86:C86"/>
    <mergeCell ref="A83:C83"/>
    <mergeCell ref="A84:C84"/>
    <mergeCell ref="D84:F84"/>
    <mergeCell ref="G84:I84"/>
    <mergeCell ref="J84:L84"/>
    <mergeCell ref="M84:N84"/>
    <mergeCell ref="D83:F83"/>
    <mergeCell ref="G83:I83"/>
    <mergeCell ref="K83:L83"/>
    <mergeCell ref="N83:O83"/>
    <mergeCell ref="D93:F93"/>
    <mergeCell ref="M93:N93"/>
    <mergeCell ref="D72:F72"/>
    <mergeCell ref="A71:C71"/>
    <mergeCell ref="A72:C72"/>
    <mergeCell ref="D71:F71"/>
    <mergeCell ref="G71:I71"/>
    <mergeCell ref="K71:L71"/>
    <mergeCell ref="N71:O71"/>
    <mergeCell ref="G72:I72"/>
    <mergeCell ref="A74:C74"/>
    <mergeCell ref="A75:C75"/>
    <mergeCell ref="D75:F75"/>
    <mergeCell ref="G75:I75"/>
    <mergeCell ref="J75:L75"/>
    <mergeCell ref="M75:N75"/>
    <mergeCell ref="D74:F74"/>
    <mergeCell ref="G74:I74"/>
    <mergeCell ref="K74:L74"/>
    <mergeCell ref="N74:O74"/>
    <mergeCell ref="D89:F89"/>
    <mergeCell ref="G89:I89"/>
    <mergeCell ref="K89:L89"/>
    <mergeCell ref="N89:O89"/>
    <mergeCell ref="A7:E7"/>
    <mergeCell ref="A2:O2"/>
    <mergeCell ref="A10:C10"/>
    <mergeCell ref="A21:C24"/>
    <mergeCell ref="A11:C11"/>
    <mergeCell ref="A12:C12"/>
    <mergeCell ref="A13:C13"/>
    <mergeCell ref="A14:C14"/>
    <mergeCell ref="A15:C15"/>
    <mergeCell ref="H10:J10"/>
    <mergeCell ref="H11:J11"/>
    <mergeCell ref="H12:J12"/>
    <mergeCell ref="H13:J13"/>
    <mergeCell ref="H14:J14"/>
    <mergeCell ref="H15:J15"/>
    <mergeCell ref="D10:G10"/>
    <mergeCell ref="D11:G11"/>
    <mergeCell ref="K12:O12"/>
    <mergeCell ref="K13:O13"/>
    <mergeCell ref="K14:O14"/>
    <mergeCell ref="K15:O15"/>
    <mergeCell ref="E20:G20"/>
    <mergeCell ref="D21:O24"/>
    <mergeCell ref="D9:G9"/>
    <mergeCell ref="D12:G12"/>
    <mergeCell ref="D13:G13"/>
    <mergeCell ref="D14:G14"/>
    <mergeCell ref="D15:G15"/>
    <mergeCell ref="K10:O10"/>
    <mergeCell ref="K11:O11"/>
    <mergeCell ref="D38:O38"/>
    <mergeCell ref="K134:L134"/>
    <mergeCell ref="G81:I81"/>
    <mergeCell ref="J81:L81"/>
    <mergeCell ref="D81:F81"/>
    <mergeCell ref="M81:N81"/>
    <mergeCell ref="A48:G48"/>
    <mergeCell ref="H48:O48"/>
    <mergeCell ref="G57:I58"/>
    <mergeCell ref="J57:L58"/>
    <mergeCell ref="D58:F58"/>
    <mergeCell ref="M58:N58"/>
    <mergeCell ref="D53:F53"/>
    <mergeCell ref="G53:I54"/>
    <mergeCell ref="J53:L54"/>
    <mergeCell ref="M53:N53"/>
    <mergeCell ref="A50:O50"/>
    <mergeCell ref="D52:F52"/>
    <mergeCell ref="I20:J20"/>
    <mergeCell ref="K20:O20"/>
    <mergeCell ref="A132:B132"/>
    <mergeCell ref="D132:G132"/>
    <mergeCell ref="A133:B133"/>
    <mergeCell ref="A108:O108"/>
    <mergeCell ref="A110:O111"/>
    <mergeCell ref="A113:O115"/>
    <mergeCell ref="A116:O116"/>
    <mergeCell ref="A117:O117"/>
    <mergeCell ref="A118:O118"/>
    <mergeCell ref="A119:O119"/>
    <mergeCell ref="A121:O121"/>
    <mergeCell ref="A123:O125"/>
    <mergeCell ref="A36:C36"/>
    <mergeCell ref="A34:C34"/>
    <mergeCell ref="A37:C37"/>
    <mergeCell ref="A35:C35"/>
    <mergeCell ref="D33:O33"/>
    <mergeCell ref="D34:O34"/>
    <mergeCell ref="D36:O36"/>
    <mergeCell ref="D37:O37"/>
    <mergeCell ref="D35:N35"/>
    <mergeCell ref="A33:C33"/>
  </mergeCells>
  <pageMargins left="0.70866141732283472" right="0.70866141732283472" top="0.78740157480314965" bottom="0.78740157480314965" header="0.31496062992125984" footer="0.31496062992125984"/>
  <pageSetup paperSize="9" scale="66" fitToHeight="0" orientation="landscape" r:id="rId1"/>
  <headerFooter>
    <oddFooter>&amp;LStand 2015&amp;CSeite &amp;P von &amp;N&amp;R&amp;D</oddFooter>
  </headerFooter>
  <legacyDrawing r:id="rId2"/>
  <extLst>
    <ext xmlns:x14="http://schemas.microsoft.com/office/spreadsheetml/2009/9/main" uri="{CCE6A557-97BC-4b89-ADB6-D9C93CAAB3DF}">
      <x14:dataValidations xmlns:xm="http://schemas.microsoft.com/office/excel/2006/main" disablePrompts="1" count="7">
        <x14:dataValidation type="list" showInputMessage="1" showErrorMessage="1" xr:uid="{00000000-0002-0000-0000-000000000000}">
          <x14:formula1>
            <xm:f>Tabelle1!$A$2:$A$4</xm:f>
          </x14:formula1>
          <xm:sqref>D35</xm:sqref>
        </x14:dataValidation>
        <x14:dataValidation type="list" allowBlank="1" showInputMessage="1" showErrorMessage="1" xr:uid="{00000000-0002-0000-0000-000001000000}">
          <x14:formula1>
            <xm:f>Tabelle1!$A$6:$A$10</xm:f>
          </x14:formula1>
          <xm:sqref>D52</xm:sqref>
        </x14:dataValidation>
        <x14:dataValidation type="list" showInputMessage="1" showErrorMessage="1" xr:uid="{00000000-0002-0000-0000-000002000000}">
          <x14:formula1>
            <xm:f>Tabelle1!$A$6:$A$10</xm:f>
          </x14:formula1>
          <xm:sqref>O72 O75</xm:sqref>
        </x14:dataValidation>
        <x14:dataValidation type="list" showInputMessage="1" showErrorMessage="1" xr:uid="{00000000-0002-0000-0000-000003000000}">
          <x14:formula1>
            <xm:f>Tabelle1!$A$36:$A$40</xm:f>
          </x14:formula1>
          <xm:sqref>J52 J72:L72 J75:L75</xm:sqref>
        </x14:dataValidation>
        <x14:dataValidation type="list" showInputMessage="1" showErrorMessage="1" xr:uid="{00000000-0002-0000-0000-000004000000}">
          <x14:formula1>
            <xm:f>'Quelle Drop Down Ausbildung'!$A$3:$A$17</xm:f>
          </x14:formula1>
          <xm:sqref>J53:L58</xm:sqref>
        </x14:dataValidation>
        <x14:dataValidation type="list" showInputMessage="1" showErrorMessage="1" xr:uid="{00000000-0002-0000-0000-000005000000}">
          <x14:formula1>
            <xm:f>'Quelle Drop Down Ausbildung'!$C$3:$C$7</xm:f>
          </x14:formula1>
          <xm:sqref>J78:L78 J81:L81 J84:L84 J87:L87 J90:L90 J93:L93 J96:L96</xm:sqref>
        </x14:dataValidation>
        <x14:dataValidation type="list" showInputMessage="1" showErrorMessage="1" xr:uid="{00000000-0002-0000-0000-000006000000}">
          <x14:formula1>
            <xm:f>'Quelle Drop Down Ausbildung'!$E$3:$E$7</xm:f>
          </x14:formula1>
          <xm:sqref>O78 O81 O84 O87 O90 O93 O96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2:Q180"/>
  <sheetViews>
    <sheetView showGridLines="0" view="pageLayout" topLeftCell="A146" zoomScale="90" zoomScaleNormal="100" zoomScalePageLayoutView="90" workbookViewId="0">
      <selection activeCell="E123" sqref="E123:F123"/>
    </sheetView>
  </sheetViews>
  <sheetFormatPr baseColWidth="10" defaultColWidth="11.44140625" defaultRowHeight="14.4" x14ac:dyDescent="0.3"/>
  <cols>
    <col min="1" max="2" width="11.44140625" style="1"/>
    <col min="3" max="3" width="12.88671875" style="1" customWidth="1"/>
    <col min="4" max="10" width="11.44140625" style="1"/>
    <col min="11" max="11" width="13.109375" style="1" customWidth="1"/>
    <col min="12" max="14" width="11.44140625" style="1"/>
    <col min="15" max="15" width="11.44140625" style="1" customWidth="1"/>
    <col min="16" max="16384" width="11.44140625" style="1"/>
  </cols>
  <sheetData>
    <row r="2" spans="1:17" ht="18.75" customHeight="1" x14ac:dyDescent="0.35">
      <c r="A2" s="473" t="s">
        <v>148</v>
      </c>
      <c r="B2" s="473"/>
      <c r="C2" s="473"/>
      <c r="D2" s="473"/>
      <c r="E2" s="473"/>
      <c r="F2" s="473"/>
      <c r="G2" s="473"/>
      <c r="H2" s="473"/>
      <c r="I2" s="473"/>
      <c r="J2" s="473"/>
      <c r="K2" s="473"/>
      <c r="L2" s="473"/>
      <c r="M2" s="473"/>
      <c r="N2" s="473"/>
      <c r="O2" s="473"/>
      <c r="P2" s="473"/>
      <c r="Q2" s="473"/>
    </row>
    <row r="3" spans="1:17" ht="15" customHeight="1" thickBot="1" x14ac:dyDescent="0.35">
      <c r="A3" s="474"/>
      <c r="B3" s="474"/>
      <c r="C3" s="474"/>
      <c r="D3" s="474"/>
      <c r="E3" s="474"/>
      <c r="F3" s="474"/>
    </row>
    <row r="4" spans="1:17" ht="22.2" customHeight="1" thickBot="1" x14ac:dyDescent="0.5">
      <c r="A4" s="475" t="s">
        <v>149</v>
      </c>
      <c r="B4" s="476"/>
      <c r="C4" s="476"/>
      <c r="D4" s="476"/>
      <c r="E4" s="476"/>
      <c r="F4" s="476"/>
      <c r="G4" s="476"/>
      <c r="H4" s="476"/>
      <c r="I4" s="476"/>
      <c r="J4" s="476"/>
      <c r="K4" s="476"/>
      <c r="L4" s="476"/>
      <c r="M4" s="476"/>
      <c r="N4" s="476"/>
      <c r="O4" s="476"/>
      <c r="P4" s="476"/>
      <c r="Q4" s="477"/>
    </row>
    <row r="5" spans="1:17" ht="38.4" customHeight="1" x14ac:dyDescent="0.3">
      <c r="A5" s="478" t="s">
        <v>150</v>
      </c>
      <c r="B5" s="479"/>
      <c r="C5" s="479"/>
      <c r="D5" s="479"/>
      <c r="E5" s="479"/>
      <c r="F5" s="480"/>
      <c r="G5" s="484" t="s">
        <v>222</v>
      </c>
      <c r="H5" s="485"/>
      <c r="I5" s="486"/>
      <c r="J5" s="487" t="s">
        <v>223</v>
      </c>
      <c r="K5" s="488"/>
      <c r="L5" s="489"/>
      <c r="M5" s="484" t="s">
        <v>43</v>
      </c>
      <c r="N5" s="486"/>
      <c r="O5" s="484" t="s">
        <v>151</v>
      </c>
      <c r="P5" s="485"/>
      <c r="Q5" s="492"/>
    </row>
    <row r="6" spans="1:17" ht="56.4" customHeight="1" thickBot="1" x14ac:dyDescent="0.35">
      <c r="A6" s="481"/>
      <c r="B6" s="482"/>
      <c r="C6" s="482"/>
      <c r="D6" s="482"/>
      <c r="E6" s="482"/>
      <c r="F6" s="483"/>
      <c r="G6" s="495" t="s">
        <v>224</v>
      </c>
      <c r="H6" s="496"/>
      <c r="I6" s="497"/>
      <c r="J6" s="498" t="s">
        <v>225</v>
      </c>
      <c r="K6" s="498"/>
      <c r="L6" s="146" t="s">
        <v>226</v>
      </c>
      <c r="M6" s="490"/>
      <c r="N6" s="491"/>
      <c r="O6" s="490"/>
      <c r="P6" s="493"/>
      <c r="Q6" s="494"/>
    </row>
    <row r="7" spans="1:17" ht="16.95" customHeight="1" x14ac:dyDescent="0.3">
      <c r="A7" s="499" t="s">
        <v>152</v>
      </c>
      <c r="B7" s="500"/>
      <c r="C7" s="500"/>
      <c r="D7" s="500"/>
      <c r="E7" s="500"/>
      <c r="F7" s="500"/>
      <c r="G7" s="501">
        <v>22.5</v>
      </c>
      <c r="H7" s="502"/>
      <c r="I7" s="502"/>
      <c r="J7" s="503"/>
      <c r="K7" s="503"/>
      <c r="L7" s="147"/>
      <c r="M7" s="504">
        <v>0.2</v>
      </c>
      <c r="N7" s="505"/>
      <c r="O7" s="506">
        <f>(G7*J7*M7)+(G7*L7*M7)</f>
        <v>0</v>
      </c>
      <c r="P7" s="507"/>
      <c r="Q7" s="508"/>
    </row>
    <row r="8" spans="1:17" ht="16.95" customHeight="1" x14ac:dyDescent="0.3">
      <c r="A8" s="509"/>
      <c r="B8" s="510"/>
      <c r="C8" s="510"/>
      <c r="D8" s="510"/>
      <c r="E8" s="510"/>
      <c r="F8" s="510"/>
      <c r="G8" s="511">
        <v>30</v>
      </c>
      <c r="H8" s="512"/>
      <c r="I8" s="512"/>
      <c r="J8" s="513"/>
      <c r="K8" s="513"/>
      <c r="L8" s="141"/>
      <c r="M8" s="514">
        <v>0.2</v>
      </c>
      <c r="N8" s="515"/>
      <c r="O8" s="516">
        <f>(G8*J8*M8)+(G8*L8*M8)</f>
        <v>0</v>
      </c>
      <c r="P8" s="517"/>
      <c r="Q8" s="518"/>
    </row>
    <row r="9" spans="1:17" ht="16.95" customHeight="1" x14ac:dyDescent="0.3">
      <c r="A9" s="519"/>
      <c r="B9" s="520"/>
      <c r="C9" s="520"/>
      <c r="D9" s="520"/>
      <c r="E9" s="520"/>
      <c r="F9" s="520"/>
      <c r="G9" s="511">
        <v>42.5</v>
      </c>
      <c r="H9" s="512"/>
      <c r="I9" s="512"/>
      <c r="J9" s="521"/>
      <c r="K9" s="522"/>
      <c r="L9" s="141"/>
      <c r="M9" s="514">
        <v>0.2</v>
      </c>
      <c r="N9" s="515"/>
      <c r="O9" s="516">
        <f t="shared" ref="O9:O26" si="0">(G9*J9*M9)+(G9*L9*M9)</f>
        <v>0</v>
      </c>
      <c r="P9" s="517"/>
      <c r="Q9" s="518"/>
    </row>
    <row r="10" spans="1:17" ht="16.95" customHeight="1" thickBot="1" x14ac:dyDescent="0.35">
      <c r="A10" s="523"/>
      <c r="B10" s="524"/>
      <c r="C10" s="524"/>
      <c r="D10" s="524"/>
      <c r="E10" s="524"/>
      <c r="F10" s="524"/>
      <c r="G10" s="525">
        <v>50</v>
      </c>
      <c r="H10" s="526"/>
      <c r="I10" s="526"/>
      <c r="J10" s="527"/>
      <c r="K10" s="528"/>
      <c r="L10" s="142"/>
      <c r="M10" s="529">
        <v>0.2</v>
      </c>
      <c r="N10" s="530"/>
      <c r="O10" s="531">
        <f t="shared" si="0"/>
        <v>0</v>
      </c>
      <c r="P10" s="532"/>
      <c r="Q10" s="533"/>
    </row>
    <row r="11" spans="1:17" ht="16.95" customHeight="1" x14ac:dyDescent="0.3">
      <c r="A11" s="534" t="s">
        <v>166</v>
      </c>
      <c r="B11" s="535"/>
      <c r="C11" s="535"/>
      <c r="D11" s="535"/>
      <c r="E11" s="535"/>
      <c r="F11" s="535"/>
      <c r="G11" s="536">
        <v>22.5</v>
      </c>
      <c r="H11" s="537"/>
      <c r="I11" s="537"/>
      <c r="J11" s="538"/>
      <c r="K11" s="538"/>
      <c r="L11" s="148"/>
      <c r="M11" s="539">
        <v>0.2</v>
      </c>
      <c r="N11" s="540"/>
      <c r="O11" s="541">
        <f t="shared" si="0"/>
        <v>0</v>
      </c>
      <c r="P11" s="542"/>
      <c r="Q11" s="543"/>
    </row>
    <row r="12" spans="1:17" ht="16.95" customHeight="1" x14ac:dyDescent="0.3">
      <c r="A12" s="544"/>
      <c r="B12" s="545"/>
      <c r="C12" s="545"/>
      <c r="D12" s="545"/>
      <c r="E12" s="545"/>
      <c r="F12" s="545"/>
      <c r="G12" s="546">
        <v>30</v>
      </c>
      <c r="H12" s="547"/>
      <c r="I12" s="547"/>
      <c r="J12" s="548"/>
      <c r="K12" s="548"/>
      <c r="L12" s="149"/>
      <c r="M12" s="549">
        <v>0.2</v>
      </c>
      <c r="N12" s="550"/>
      <c r="O12" s="551">
        <f t="shared" si="0"/>
        <v>0</v>
      </c>
      <c r="P12" s="552"/>
      <c r="Q12" s="553"/>
    </row>
    <row r="13" spans="1:17" ht="16.95" customHeight="1" x14ac:dyDescent="0.3">
      <c r="A13" s="544"/>
      <c r="B13" s="545"/>
      <c r="C13" s="545"/>
      <c r="D13" s="545"/>
      <c r="E13" s="545"/>
      <c r="F13" s="545"/>
      <c r="G13" s="546">
        <v>42.5</v>
      </c>
      <c r="H13" s="547"/>
      <c r="I13" s="547"/>
      <c r="J13" s="548"/>
      <c r="K13" s="548"/>
      <c r="L13" s="149"/>
      <c r="M13" s="549">
        <v>0.2</v>
      </c>
      <c r="N13" s="550"/>
      <c r="O13" s="551">
        <f t="shared" si="0"/>
        <v>0</v>
      </c>
      <c r="P13" s="552"/>
      <c r="Q13" s="553"/>
    </row>
    <row r="14" spans="1:17" ht="16.95" customHeight="1" thickBot="1" x14ac:dyDescent="0.35">
      <c r="A14" s="554"/>
      <c r="B14" s="555"/>
      <c r="C14" s="555"/>
      <c r="D14" s="555"/>
      <c r="E14" s="555"/>
      <c r="F14" s="555"/>
      <c r="G14" s="556">
        <v>50</v>
      </c>
      <c r="H14" s="557"/>
      <c r="I14" s="557"/>
      <c r="J14" s="558"/>
      <c r="K14" s="558"/>
      <c r="L14" s="150"/>
      <c r="M14" s="559">
        <v>0.2</v>
      </c>
      <c r="N14" s="560"/>
      <c r="O14" s="561">
        <f t="shared" si="0"/>
        <v>0</v>
      </c>
      <c r="P14" s="562"/>
      <c r="Q14" s="563"/>
    </row>
    <row r="15" spans="1:17" ht="16.95" customHeight="1" x14ac:dyDescent="0.3">
      <c r="A15" s="564" t="s">
        <v>153</v>
      </c>
      <c r="B15" s="565"/>
      <c r="C15" s="565"/>
      <c r="D15" s="565"/>
      <c r="E15" s="565"/>
      <c r="F15" s="565"/>
      <c r="G15" s="566">
        <v>22.5</v>
      </c>
      <c r="H15" s="567"/>
      <c r="I15" s="567"/>
      <c r="J15" s="503"/>
      <c r="K15" s="503"/>
      <c r="L15" s="140"/>
      <c r="M15" s="568">
        <v>7.0000000000000007E-2</v>
      </c>
      <c r="N15" s="569"/>
      <c r="O15" s="570">
        <f t="shared" si="0"/>
        <v>0</v>
      </c>
      <c r="P15" s="571"/>
      <c r="Q15" s="572"/>
    </row>
    <row r="16" spans="1:17" ht="16.95" customHeight="1" x14ac:dyDescent="0.3">
      <c r="A16" s="573"/>
      <c r="B16" s="574"/>
      <c r="C16" s="574"/>
      <c r="D16" s="574"/>
      <c r="E16" s="574"/>
      <c r="F16" s="574"/>
      <c r="G16" s="575">
        <v>30</v>
      </c>
      <c r="H16" s="576"/>
      <c r="I16" s="576"/>
      <c r="J16" s="513"/>
      <c r="K16" s="513"/>
      <c r="L16" s="141"/>
      <c r="M16" s="577">
        <v>7.0000000000000007E-2</v>
      </c>
      <c r="N16" s="578"/>
      <c r="O16" s="516">
        <f t="shared" si="0"/>
        <v>0</v>
      </c>
      <c r="P16" s="517"/>
      <c r="Q16" s="518"/>
    </row>
    <row r="17" spans="1:17" ht="16.95" customHeight="1" x14ac:dyDescent="0.3">
      <c r="A17" s="579"/>
      <c r="B17" s="580"/>
      <c r="C17" s="580"/>
      <c r="D17" s="580"/>
      <c r="E17" s="580"/>
      <c r="F17" s="581"/>
      <c r="G17" s="575">
        <v>42.5</v>
      </c>
      <c r="H17" s="576"/>
      <c r="I17" s="576"/>
      <c r="J17" s="513"/>
      <c r="K17" s="513"/>
      <c r="L17" s="141"/>
      <c r="M17" s="577">
        <v>7.0000000000000007E-2</v>
      </c>
      <c r="N17" s="578"/>
      <c r="O17" s="516">
        <f t="shared" si="0"/>
        <v>0</v>
      </c>
      <c r="P17" s="517"/>
      <c r="Q17" s="518"/>
    </row>
    <row r="18" spans="1:17" ht="16.95" customHeight="1" thickBot="1" x14ac:dyDescent="0.35">
      <c r="A18" s="582"/>
      <c r="B18" s="583"/>
      <c r="C18" s="583"/>
      <c r="D18" s="583"/>
      <c r="E18" s="583"/>
      <c r="F18" s="584"/>
      <c r="G18" s="585">
        <v>50</v>
      </c>
      <c r="H18" s="586"/>
      <c r="I18" s="586"/>
      <c r="J18" s="587"/>
      <c r="K18" s="587"/>
      <c r="L18" s="142"/>
      <c r="M18" s="588">
        <v>7.0000000000000007E-2</v>
      </c>
      <c r="N18" s="589"/>
      <c r="O18" s="531">
        <f t="shared" si="0"/>
        <v>0</v>
      </c>
      <c r="P18" s="532"/>
      <c r="Q18" s="533"/>
    </row>
    <row r="19" spans="1:17" ht="16.95" customHeight="1" x14ac:dyDescent="0.3">
      <c r="A19" s="590" t="s">
        <v>32</v>
      </c>
      <c r="B19" s="591"/>
      <c r="C19" s="591"/>
      <c r="D19" s="591"/>
      <c r="E19" s="591"/>
      <c r="F19" s="591"/>
      <c r="G19" s="536">
        <v>22.5</v>
      </c>
      <c r="H19" s="537"/>
      <c r="I19" s="537"/>
      <c r="J19" s="592"/>
      <c r="K19" s="592"/>
      <c r="L19" s="151"/>
      <c r="M19" s="539">
        <v>7.0000000000000007E-2</v>
      </c>
      <c r="N19" s="540"/>
      <c r="O19" s="541">
        <f t="shared" si="0"/>
        <v>0</v>
      </c>
      <c r="P19" s="542"/>
      <c r="Q19" s="543"/>
    </row>
    <row r="20" spans="1:17" ht="16.95" customHeight="1" x14ac:dyDescent="0.3">
      <c r="A20" s="593"/>
      <c r="B20" s="594"/>
      <c r="C20" s="594"/>
      <c r="D20" s="594"/>
      <c r="E20" s="594"/>
      <c r="F20" s="594"/>
      <c r="G20" s="546">
        <v>30</v>
      </c>
      <c r="H20" s="547"/>
      <c r="I20" s="547"/>
      <c r="J20" s="548"/>
      <c r="K20" s="548"/>
      <c r="L20" s="149"/>
      <c r="M20" s="549">
        <v>7.0000000000000007E-2</v>
      </c>
      <c r="N20" s="550"/>
      <c r="O20" s="551">
        <f t="shared" si="0"/>
        <v>0</v>
      </c>
      <c r="P20" s="552"/>
      <c r="Q20" s="553"/>
    </row>
    <row r="21" spans="1:17" ht="16.95" customHeight="1" x14ac:dyDescent="0.3">
      <c r="A21" s="593"/>
      <c r="B21" s="594"/>
      <c r="C21" s="594"/>
      <c r="D21" s="594"/>
      <c r="E21" s="594"/>
      <c r="F21" s="594"/>
      <c r="G21" s="546">
        <v>42.5</v>
      </c>
      <c r="H21" s="547"/>
      <c r="I21" s="547"/>
      <c r="J21" s="548"/>
      <c r="K21" s="548"/>
      <c r="L21" s="149"/>
      <c r="M21" s="549">
        <v>7.0000000000000007E-2</v>
      </c>
      <c r="N21" s="550"/>
      <c r="O21" s="551">
        <f t="shared" si="0"/>
        <v>0</v>
      </c>
      <c r="P21" s="552"/>
      <c r="Q21" s="553"/>
    </row>
    <row r="22" spans="1:17" ht="16.95" customHeight="1" thickBot="1" x14ac:dyDescent="0.35">
      <c r="A22" s="595"/>
      <c r="B22" s="596"/>
      <c r="C22" s="596"/>
      <c r="D22" s="596"/>
      <c r="E22" s="596"/>
      <c r="F22" s="596"/>
      <c r="G22" s="556">
        <v>50</v>
      </c>
      <c r="H22" s="557"/>
      <c r="I22" s="557"/>
      <c r="J22" s="558"/>
      <c r="K22" s="558"/>
      <c r="L22" s="150"/>
      <c r="M22" s="559">
        <v>7.0000000000000007E-2</v>
      </c>
      <c r="N22" s="560"/>
      <c r="O22" s="561">
        <f t="shared" si="0"/>
        <v>0</v>
      </c>
      <c r="P22" s="562"/>
      <c r="Q22" s="563"/>
    </row>
    <row r="23" spans="1:17" ht="16.95" customHeight="1" x14ac:dyDescent="0.3">
      <c r="A23" s="597" t="s">
        <v>154</v>
      </c>
      <c r="B23" s="598"/>
      <c r="C23" s="598"/>
      <c r="D23" s="598"/>
      <c r="E23" s="598"/>
      <c r="F23" s="598"/>
      <c r="G23" s="599">
        <v>22.5</v>
      </c>
      <c r="H23" s="600"/>
      <c r="I23" s="600"/>
      <c r="J23" s="503"/>
      <c r="K23" s="503"/>
      <c r="L23" s="140"/>
      <c r="M23" s="601">
        <v>0.06</v>
      </c>
      <c r="N23" s="602"/>
      <c r="O23" s="570">
        <f t="shared" si="0"/>
        <v>0</v>
      </c>
      <c r="P23" s="571"/>
      <c r="Q23" s="572"/>
    </row>
    <row r="24" spans="1:17" ht="16.95" customHeight="1" x14ac:dyDescent="0.3">
      <c r="A24" s="519"/>
      <c r="B24" s="520"/>
      <c r="C24" s="520"/>
      <c r="D24" s="520"/>
      <c r="E24" s="520"/>
      <c r="F24" s="520"/>
      <c r="G24" s="511">
        <v>30</v>
      </c>
      <c r="H24" s="512"/>
      <c r="I24" s="512"/>
      <c r="J24" s="513"/>
      <c r="K24" s="513"/>
      <c r="L24" s="141"/>
      <c r="M24" s="514">
        <v>0.06</v>
      </c>
      <c r="N24" s="515"/>
      <c r="O24" s="516">
        <f t="shared" si="0"/>
        <v>0</v>
      </c>
      <c r="P24" s="517"/>
      <c r="Q24" s="518"/>
    </row>
    <row r="25" spans="1:17" ht="16.95" customHeight="1" x14ac:dyDescent="0.3">
      <c r="A25" s="519"/>
      <c r="B25" s="520"/>
      <c r="C25" s="520"/>
      <c r="D25" s="520"/>
      <c r="E25" s="520"/>
      <c r="F25" s="520"/>
      <c r="G25" s="511">
        <v>42.5</v>
      </c>
      <c r="H25" s="512"/>
      <c r="I25" s="512"/>
      <c r="J25" s="513"/>
      <c r="K25" s="513"/>
      <c r="L25" s="141"/>
      <c r="M25" s="514">
        <v>0.06</v>
      </c>
      <c r="N25" s="515"/>
      <c r="O25" s="516">
        <f t="shared" si="0"/>
        <v>0</v>
      </c>
      <c r="P25" s="517"/>
      <c r="Q25" s="518"/>
    </row>
    <row r="26" spans="1:17" ht="16.95" customHeight="1" thickBot="1" x14ac:dyDescent="0.35">
      <c r="A26" s="523"/>
      <c r="B26" s="524"/>
      <c r="C26" s="524"/>
      <c r="D26" s="524"/>
      <c r="E26" s="524"/>
      <c r="F26" s="524"/>
      <c r="G26" s="526">
        <v>50</v>
      </c>
      <c r="H26" s="526"/>
      <c r="I26" s="526"/>
      <c r="J26" s="587"/>
      <c r="K26" s="587"/>
      <c r="L26" s="142"/>
      <c r="M26" s="529">
        <v>0.06</v>
      </c>
      <c r="N26" s="530"/>
      <c r="O26" s="516">
        <f t="shared" si="0"/>
        <v>0</v>
      </c>
      <c r="P26" s="517"/>
      <c r="Q26" s="518"/>
    </row>
    <row r="27" spans="1:17" ht="18.75" customHeight="1" thickBot="1" x14ac:dyDescent="0.35">
      <c r="A27" s="603" t="s">
        <v>227</v>
      </c>
      <c r="B27" s="604"/>
      <c r="C27" s="604"/>
      <c r="D27" s="604"/>
      <c r="E27" s="604"/>
      <c r="F27" s="605"/>
      <c r="G27" s="606"/>
      <c r="H27" s="606"/>
      <c r="I27" s="606"/>
      <c r="J27" s="607">
        <f>SUM(J7:L26)</f>
        <v>0</v>
      </c>
      <c r="K27" s="608"/>
      <c r="L27" s="609"/>
      <c r="M27" s="87"/>
      <c r="N27" s="87"/>
    </row>
    <row r="28" spans="1:17" ht="18.75" customHeight="1" x14ac:dyDescent="0.3">
      <c r="A28" s="610" t="s">
        <v>192</v>
      </c>
      <c r="B28" s="611"/>
      <c r="C28" s="611"/>
      <c r="D28" s="611"/>
      <c r="E28" s="611"/>
      <c r="F28" s="612"/>
      <c r="N28" s="94"/>
      <c r="O28" s="613">
        <f>SUM(O7:Q26)</f>
        <v>0</v>
      </c>
      <c r="P28" s="614"/>
      <c r="Q28" s="615"/>
    </row>
    <row r="29" spans="1:17" ht="18.75" customHeight="1" thickBot="1" x14ac:dyDescent="0.35">
      <c r="A29" s="616" t="s">
        <v>191</v>
      </c>
      <c r="B29" s="617"/>
      <c r="C29" s="617"/>
      <c r="D29" s="617"/>
      <c r="E29" s="617"/>
      <c r="F29" s="618"/>
      <c r="N29" s="95"/>
      <c r="O29" s="619">
        <f xml:space="preserve"> O28*15%+O28</f>
        <v>0</v>
      </c>
      <c r="P29" s="620"/>
      <c r="Q29" s="621"/>
    </row>
    <row r="30" spans="1:17" ht="10.199999999999999" customHeight="1" x14ac:dyDescent="0.3">
      <c r="A30" s="88"/>
      <c r="B30" s="88"/>
      <c r="C30" s="86"/>
      <c r="D30" s="86"/>
      <c r="M30" s="89"/>
      <c r="N30" s="89"/>
      <c r="O30" s="89"/>
    </row>
    <row r="31" spans="1:17" ht="57.6" customHeight="1" x14ac:dyDescent="0.3">
      <c r="A31" s="632" t="s">
        <v>228</v>
      </c>
      <c r="B31" s="632"/>
      <c r="C31" s="632"/>
      <c r="D31" s="632"/>
      <c r="E31" s="632"/>
      <c r="F31" s="632"/>
      <c r="G31" s="632"/>
      <c r="H31" s="632"/>
      <c r="I31" s="632"/>
      <c r="J31" s="632"/>
      <c r="K31" s="632"/>
      <c r="L31" s="632"/>
      <c r="M31" s="632"/>
      <c r="N31" s="632"/>
      <c r="O31" s="632"/>
      <c r="P31" s="632"/>
      <c r="Q31" s="632"/>
    </row>
    <row r="32" spans="1:17" ht="42.15" customHeight="1" x14ac:dyDescent="0.3">
      <c r="A32" s="633" t="s">
        <v>229</v>
      </c>
      <c r="B32" s="633"/>
      <c r="C32" s="633"/>
      <c r="D32" s="633"/>
      <c r="E32" s="633"/>
      <c r="F32" s="633"/>
      <c r="G32" s="633"/>
      <c r="H32" s="633"/>
      <c r="I32" s="633"/>
      <c r="J32" s="633"/>
      <c r="K32" s="633"/>
      <c r="L32" s="633"/>
      <c r="M32" s="633"/>
      <c r="N32" s="633"/>
      <c r="O32" s="633"/>
      <c r="P32" s="633"/>
      <c r="Q32" s="633"/>
    </row>
    <row r="33" spans="1:17" x14ac:dyDescent="0.3">
      <c r="A33" s="633"/>
      <c r="B33" s="633"/>
      <c r="C33" s="633"/>
      <c r="D33" s="633"/>
      <c r="E33" s="633"/>
      <c r="F33" s="633"/>
      <c r="G33" s="633"/>
      <c r="H33" s="633"/>
      <c r="I33" s="633"/>
      <c r="J33" s="633"/>
      <c r="K33" s="633"/>
      <c r="L33" s="633"/>
      <c r="M33" s="633"/>
      <c r="N33" s="633"/>
      <c r="O33" s="633"/>
      <c r="P33" s="633"/>
      <c r="Q33" s="633"/>
    </row>
    <row r="34" spans="1:17" x14ac:dyDescent="0.3">
      <c r="A34" s="145"/>
      <c r="B34" s="145"/>
      <c r="C34" s="145"/>
      <c r="D34" s="145"/>
      <c r="E34" s="145"/>
      <c r="F34" s="145"/>
      <c r="G34" s="145"/>
      <c r="H34" s="145"/>
      <c r="I34" s="145"/>
      <c r="J34" s="145"/>
      <c r="K34" s="145"/>
      <c r="L34" s="145"/>
      <c r="M34" s="145"/>
      <c r="N34" s="145"/>
      <c r="O34" s="145"/>
      <c r="P34" s="145"/>
      <c r="Q34" s="145"/>
    </row>
    <row r="35" spans="1:17" x14ac:dyDescent="0.3">
      <c r="A35" s="145"/>
      <c r="B35" s="145"/>
      <c r="C35" s="145"/>
      <c r="D35" s="145"/>
      <c r="E35" s="145"/>
      <c r="F35" s="145"/>
      <c r="G35" s="145"/>
      <c r="H35" s="145"/>
      <c r="I35" s="145"/>
      <c r="J35" s="145"/>
      <c r="K35" s="145"/>
      <c r="L35" s="145"/>
      <c r="M35" s="145"/>
      <c r="N35" s="145"/>
      <c r="O35" s="145"/>
      <c r="P35" s="145"/>
      <c r="Q35" s="145"/>
    </row>
    <row r="37" spans="1:17" ht="18.75" customHeight="1" x14ac:dyDescent="0.35">
      <c r="A37" s="473" t="s">
        <v>181</v>
      </c>
      <c r="B37" s="473"/>
      <c r="C37" s="473"/>
      <c r="D37" s="473"/>
      <c r="E37" s="473"/>
      <c r="F37" s="473"/>
      <c r="G37" s="473"/>
      <c r="H37" s="473"/>
      <c r="I37" s="473"/>
      <c r="J37" s="473"/>
      <c r="K37" s="473"/>
      <c r="L37" s="473"/>
      <c r="M37" s="473"/>
      <c r="N37" s="473"/>
      <c r="O37" s="473"/>
      <c r="P37" s="473"/>
      <c r="Q37" s="473"/>
    </row>
    <row r="38" spans="1:17" ht="18.600000000000001" thickBot="1" x14ac:dyDescent="0.4">
      <c r="A38" s="473"/>
      <c r="B38" s="473"/>
      <c r="C38" s="473"/>
      <c r="D38" s="473"/>
      <c r="E38" s="473"/>
      <c r="F38" s="473"/>
      <c r="G38" s="473"/>
      <c r="H38" s="473"/>
      <c r="I38" s="473"/>
      <c r="J38" s="473"/>
      <c r="K38" s="473"/>
      <c r="L38" s="473"/>
      <c r="M38" s="473"/>
      <c r="N38" s="473"/>
      <c r="O38" s="473"/>
      <c r="P38" s="473"/>
      <c r="Q38" s="473"/>
    </row>
    <row r="39" spans="1:17" ht="15" thickBot="1" x14ac:dyDescent="0.35">
      <c r="A39" s="634" t="s">
        <v>188</v>
      </c>
      <c r="B39" s="635"/>
      <c r="C39" s="635"/>
      <c r="D39" s="635"/>
      <c r="E39" s="635"/>
      <c r="F39" s="635"/>
      <c r="G39" s="635"/>
      <c r="H39" s="635"/>
      <c r="I39" s="635"/>
      <c r="J39" s="635"/>
      <c r="K39" s="635"/>
      <c r="L39" s="635"/>
      <c r="M39" s="635"/>
      <c r="N39" s="635"/>
      <c r="O39" s="635"/>
      <c r="P39" s="635"/>
      <c r="Q39" s="636"/>
    </row>
    <row r="40" spans="1:17" ht="46.5" customHeight="1" thickBot="1" x14ac:dyDescent="0.35">
      <c r="A40" s="637" t="s">
        <v>189</v>
      </c>
      <c r="B40" s="638"/>
      <c r="C40" s="638"/>
      <c r="D40" s="638"/>
      <c r="E40" s="638"/>
      <c r="F40" s="638"/>
      <c r="G40" s="638"/>
      <c r="H40" s="638"/>
      <c r="I40" s="638"/>
      <c r="J40" s="638"/>
      <c r="K40" s="638"/>
      <c r="L40" s="638"/>
      <c r="M40" s="638"/>
      <c r="N40" s="638"/>
      <c r="O40" s="638"/>
      <c r="P40" s="638"/>
      <c r="Q40" s="639"/>
    </row>
    <row r="41" spans="1:17" ht="33.6" customHeight="1" thickBot="1" x14ac:dyDescent="0.35">
      <c r="A41" s="622" t="s">
        <v>33</v>
      </c>
      <c r="B41" s="623"/>
      <c r="C41" s="623"/>
      <c r="D41" s="623"/>
      <c r="E41" s="623"/>
      <c r="F41" s="623"/>
      <c r="G41" s="623"/>
      <c r="H41" s="623"/>
      <c r="I41" s="623"/>
      <c r="J41" s="623"/>
      <c r="K41" s="623"/>
      <c r="L41" s="623"/>
      <c r="M41" s="623"/>
      <c r="N41" s="623"/>
      <c r="O41" s="623"/>
      <c r="P41" s="623"/>
      <c r="Q41" s="624"/>
    </row>
    <row r="42" spans="1:17" ht="36.6" thickBot="1" x14ac:dyDescent="0.35">
      <c r="A42" s="625" t="s">
        <v>7</v>
      </c>
      <c r="B42" s="626"/>
      <c r="C42" s="627"/>
      <c r="D42" s="152" t="s">
        <v>171</v>
      </c>
      <c r="E42" s="628" t="s">
        <v>26</v>
      </c>
      <c r="F42" s="627"/>
      <c r="G42" s="629" t="s">
        <v>172</v>
      </c>
      <c r="H42" s="630"/>
      <c r="I42" s="628" t="s">
        <v>14</v>
      </c>
      <c r="J42" s="626"/>
      <c r="K42" s="626"/>
      <c r="L42" s="627"/>
      <c r="M42" s="628" t="s">
        <v>170</v>
      </c>
      <c r="N42" s="626"/>
      <c r="O42" s="627"/>
      <c r="P42" s="629" t="s">
        <v>169</v>
      </c>
      <c r="Q42" s="631"/>
    </row>
    <row r="43" spans="1:17" ht="15.6" x14ac:dyDescent="0.3">
      <c r="A43" s="647"/>
      <c r="B43" s="648"/>
      <c r="C43" s="649"/>
      <c r="D43" s="153"/>
      <c r="E43" s="650"/>
      <c r="F43" s="651"/>
      <c r="G43" s="650"/>
      <c r="H43" s="651"/>
      <c r="I43" s="652"/>
      <c r="J43" s="648"/>
      <c r="K43" s="648"/>
      <c r="L43" s="649"/>
      <c r="M43" s="652"/>
      <c r="N43" s="648"/>
      <c r="O43" s="649"/>
      <c r="P43" s="652"/>
      <c r="Q43" s="653"/>
    </row>
    <row r="44" spans="1:17" ht="15.6" x14ac:dyDescent="0.3">
      <c r="A44" s="640"/>
      <c r="B44" s="641"/>
      <c r="C44" s="642"/>
      <c r="D44" s="153"/>
      <c r="E44" s="643"/>
      <c r="F44" s="644"/>
      <c r="G44" s="643"/>
      <c r="H44" s="644"/>
      <c r="I44" s="645"/>
      <c r="J44" s="641"/>
      <c r="K44" s="641"/>
      <c r="L44" s="642"/>
      <c r="M44" s="645"/>
      <c r="N44" s="641"/>
      <c r="O44" s="642"/>
      <c r="P44" s="645"/>
      <c r="Q44" s="646"/>
    </row>
    <row r="45" spans="1:17" ht="15.6" x14ac:dyDescent="0.3">
      <c r="A45" s="640"/>
      <c r="B45" s="641"/>
      <c r="C45" s="642"/>
      <c r="D45" s="153"/>
      <c r="E45" s="643"/>
      <c r="F45" s="644"/>
      <c r="G45" s="643"/>
      <c r="H45" s="644"/>
      <c r="I45" s="645"/>
      <c r="J45" s="641"/>
      <c r="K45" s="641"/>
      <c r="L45" s="642"/>
      <c r="M45" s="645"/>
      <c r="N45" s="641"/>
      <c r="O45" s="642"/>
      <c r="P45" s="645"/>
      <c r="Q45" s="646"/>
    </row>
    <row r="46" spans="1:17" ht="15.6" x14ac:dyDescent="0.3">
      <c r="A46" s="640"/>
      <c r="B46" s="641"/>
      <c r="C46" s="642"/>
      <c r="D46" s="153"/>
      <c r="E46" s="643"/>
      <c r="F46" s="644"/>
      <c r="G46" s="643"/>
      <c r="H46" s="644"/>
      <c r="I46" s="645"/>
      <c r="J46" s="641"/>
      <c r="K46" s="641"/>
      <c r="L46" s="642"/>
      <c r="M46" s="645"/>
      <c r="N46" s="641"/>
      <c r="O46" s="642"/>
      <c r="P46" s="645"/>
      <c r="Q46" s="646"/>
    </row>
    <row r="47" spans="1:17" ht="15.6" x14ac:dyDescent="0.3">
      <c r="A47" s="640"/>
      <c r="B47" s="641"/>
      <c r="C47" s="642"/>
      <c r="D47" s="153"/>
      <c r="E47" s="643"/>
      <c r="F47" s="644"/>
      <c r="G47" s="643"/>
      <c r="H47" s="644"/>
      <c r="I47" s="645"/>
      <c r="J47" s="641"/>
      <c r="K47" s="641"/>
      <c r="L47" s="642"/>
      <c r="M47" s="645"/>
      <c r="N47" s="641"/>
      <c r="O47" s="642"/>
      <c r="P47" s="645"/>
      <c r="Q47" s="646"/>
    </row>
    <row r="48" spans="1:17" ht="15.6" x14ac:dyDescent="0.3">
      <c r="A48" s="640"/>
      <c r="B48" s="641"/>
      <c r="C48" s="642"/>
      <c r="D48" s="153"/>
      <c r="E48" s="643"/>
      <c r="F48" s="644"/>
      <c r="G48" s="643"/>
      <c r="H48" s="644"/>
      <c r="I48" s="645"/>
      <c r="J48" s="641"/>
      <c r="K48" s="641"/>
      <c r="L48" s="642"/>
      <c r="M48" s="645"/>
      <c r="N48" s="641"/>
      <c r="O48" s="642"/>
      <c r="P48" s="645"/>
      <c r="Q48" s="646"/>
    </row>
    <row r="49" spans="1:17" ht="15.6" x14ac:dyDescent="0.3">
      <c r="A49" s="640"/>
      <c r="B49" s="641"/>
      <c r="C49" s="642"/>
      <c r="D49" s="153"/>
      <c r="E49" s="643"/>
      <c r="F49" s="644"/>
      <c r="G49" s="643"/>
      <c r="H49" s="644"/>
      <c r="I49" s="645"/>
      <c r="J49" s="641"/>
      <c r="K49" s="641"/>
      <c r="L49" s="642"/>
      <c r="M49" s="645"/>
      <c r="N49" s="641"/>
      <c r="O49" s="642"/>
      <c r="P49" s="645"/>
      <c r="Q49" s="646"/>
    </row>
    <row r="50" spans="1:17" ht="15.6" x14ac:dyDescent="0.3">
      <c r="A50" s="640"/>
      <c r="B50" s="641"/>
      <c r="C50" s="642"/>
      <c r="D50" s="153"/>
      <c r="E50" s="643"/>
      <c r="F50" s="644"/>
      <c r="G50" s="643"/>
      <c r="H50" s="644"/>
      <c r="I50" s="645"/>
      <c r="J50" s="641"/>
      <c r="K50" s="641"/>
      <c r="L50" s="642"/>
      <c r="M50" s="645"/>
      <c r="N50" s="641"/>
      <c r="O50" s="642"/>
      <c r="P50" s="645"/>
      <c r="Q50" s="646"/>
    </row>
    <row r="51" spans="1:17" ht="15.6" x14ac:dyDescent="0.3">
      <c r="A51" s="640"/>
      <c r="B51" s="641"/>
      <c r="C51" s="642"/>
      <c r="D51" s="153"/>
      <c r="E51" s="643"/>
      <c r="F51" s="644"/>
      <c r="G51" s="643"/>
      <c r="H51" s="644"/>
      <c r="I51" s="645"/>
      <c r="J51" s="641"/>
      <c r="K51" s="641"/>
      <c r="L51" s="642"/>
      <c r="M51" s="645"/>
      <c r="N51" s="641"/>
      <c r="O51" s="642"/>
      <c r="P51" s="645"/>
      <c r="Q51" s="646"/>
    </row>
    <row r="52" spans="1:17" ht="15.6" x14ac:dyDescent="0.3">
      <c r="A52" s="640"/>
      <c r="B52" s="641"/>
      <c r="C52" s="642"/>
      <c r="D52" s="153"/>
      <c r="E52" s="643"/>
      <c r="F52" s="644"/>
      <c r="G52" s="643"/>
      <c r="H52" s="644"/>
      <c r="I52" s="645"/>
      <c r="J52" s="641"/>
      <c r="K52" s="641"/>
      <c r="L52" s="642"/>
      <c r="M52" s="645"/>
      <c r="N52" s="641"/>
      <c r="O52" s="642"/>
      <c r="P52" s="645"/>
      <c r="Q52" s="646"/>
    </row>
    <row r="53" spans="1:17" ht="15.6" x14ac:dyDescent="0.3">
      <c r="A53" s="640"/>
      <c r="B53" s="641"/>
      <c r="C53" s="642"/>
      <c r="D53" s="153"/>
      <c r="E53" s="643"/>
      <c r="F53" s="644"/>
      <c r="G53" s="643"/>
      <c r="H53" s="644"/>
      <c r="I53" s="645"/>
      <c r="J53" s="641"/>
      <c r="K53" s="641"/>
      <c r="L53" s="642"/>
      <c r="M53" s="645"/>
      <c r="N53" s="641"/>
      <c r="O53" s="642"/>
      <c r="P53" s="645"/>
      <c r="Q53" s="646"/>
    </row>
    <row r="54" spans="1:17" ht="15.6" x14ac:dyDescent="0.3">
      <c r="A54" s="640"/>
      <c r="B54" s="641"/>
      <c r="C54" s="642"/>
      <c r="D54" s="153"/>
      <c r="E54" s="643"/>
      <c r="F54" s="644"/>
      <c r="G54" s="643"/>
      <c r="H54" s="644"/>
      <c r="I54" s="645"/>
      <c r="J54" s="641"/>
      <c r="K54" s="641"/>
      <c r="L54" s="642"/>
      <c r="M54" s="645"/>
      <c r="N54" s="641"/>
      <c r="O54" s="642"/>
      <c r="P54" s="645"/>
      <c r="Q54" s="646"/>
    </row>
    <row r="55" spans="1:17" ht="15.6" x14ac:dyDescent="0.3">
      <c r="A55" s="640"/>
      <c r="B55" s="641"/>
      <c r="C55" s="642"/>
      <c r="D55" s="153"/>
      <c r="E55" s="643"/>
      <c r="F55" s="644"/>
      <c r="G55" s="643"/>
      <c r="H55" s="644"/>
      <c r="I55" s="645"/>
      <c r="J55" s="641"/>
      <c r="K55" s="641"/>
      <c r="L55" s="642"/>
      <c r="M55" s="645"/>
      <c r="N55" s="641"/>
      <c r="O55" s="642"/>
      <c r="P55" s="645"/>
      <c r="Q55" s="646"/>
    </row>
    <row r="56" spans="1:17" ht="15.6" x14ac:dyDescent="0.3">
      <c r="A56" s="640"/>
      <c r="B56" s="641"/>
      <c r="C56" s="642"/>
      <c r="D56" s="153"/>
      <c r="E56" s="643"/>
      <c r="F56" s="644"/>
      <c r="G56" s="643"/>
      <c r="H56" s="644"/>
      <c r="I56" s="645"/>
      <c r="J56" s="641"/>
      <c r="K56" s="641"/>
      <c r="L56" s="642"/>
      <c r="M56" s="645"/>
      <c r="N56" s="641"/>
      <c r="O56" s="642"/>
      <c r="P56" s="645"/>
      <c r="Q56" s="646"/>
    </row>
    <row r="57" spans="1:17" ht="15.6" x14ac:dyDescent="0.3">
      <c r="A57" s="640"/>
      <c r="B57" s="641"/>
      <c r="C57" s="642"/>
      <c r="D57" s="153"/>
      <c r="E57" s="643"/>
      <c r="F57" s="644"/>
      <c r="G57" s="643"/>
      <c r="H57" s="644"/>
      <c r="I57" s="645"/>
      <c r="J57" s="641"/>
      <c r="K57" s="641"/>
      <c r="L57" s="642"/>
      <c r="M57" s="645"/>
      <c r="N57" s="641"/>
      <c r="O57" s="642"/>
      <c r="P57" s="645"/>
      <c r="Q57" s="646"/>
    </row>
    <row r="58" spans="1:17" ht="15.6" x14ac:dyDescent="0.3">
      <c r="A58" s="640"/>
      <c r="B58" s="641"/>
      <c r="C58" s="642"/>
      <c r="D58" s="153"/>
      <c r="E58" s="643"/>
      <c r="F58" s="644"/>
      <c r="G58" s="643"/>
      <c r="H58" s="644"/>
      <c r="I58" s="645"/>
      <c r="J58" s="641"/>
      <c r="K58" s="641"/>
      <c r="L58" s="642"/>
      <c r="M58" s="645"/>
      <c r="N58" s="641"/>
      <c r="O58" s="642"/>
      <c r="P58" s="645"/>
      <c r="Q58" s="646"/>
    </row>
    <row r="59" spans="1:17" ht="15.6" x14ac:dyDescent="0.3">
      <c r="A59" s="654"/>
      <c r="B59" s="655"/>
      <c r="C59" s="655"/>
      <c r="D59" s="153"/>
      <c r="E59" s="656"/>
      <c r="F59" s="656"/>
      <c r="G59" s="656"/>
      <c r="H59" s="656"/>
      <c r="I59" s="645"/>
      <c r="J59" s="641"/>
      <c r="K59" s="641"/>
      <c r="L59" s="642"/>
      <c r="M59" s="655"/>
      <c r="N59" s="655"/>
      <c r="O59" s="655"/>
      <c r="P59" s="655"/>
      <c r="Q59" s="657"/>
    </row>
    <row r="60" spans="1:17" ht="15.6" x14ac:dyDescent="0.3">
      <c r="A60" s="654"/>
      <c r="B60" s="655"/>
      <c r="C60" s="655"/>
      <c r="D60" s="153"/>
      <c r="E60" s="656"/>
      <c r="F60" s="656"/>
      <c r="G60" s="656"/>
      <c r="H60" s="656"/>
      <c r="I60" s="645"/>
      <c r="J60" s="641"/>
      <c r="K60" s="641"/>
      <c r="L60" s="642"/>
      <c r="M60" s="655"/>
      <c r="N60" s="655"/>
      <c r="O60" s="655"/>
      <c r="P60" s="655"/>
      <c r="Q60" s="657"/>
    </row>
    <row r="61" spans="1:17" ht="15.6" x14ac:dyDescent="0.3">
      <c r="A61" s="654"/>
      <c r="B61" s="655"/>
      <c r="C61" s="655"/>
      <c r="D61" s="153"/>
      <c r="E61" s="656"/>
      <c r="F61" s="656"/>
      <c r="G61" s="656"/>
      <c r="H61" s="656"/>
      <c r="I61" s="645"/>
      <c r="J61" s="641"/>
      <c r="K61" s="641"/>
      <c r="L61" s="642"/>
      <c r="M61" s="655"/>
      <c r="N61" s="655"/>
      <c r="O61" s="655"/>
      <c r="P61" s="655"/>
      <c r="Q61" s="657"/>
    </row>
    <row r="62" spans="1:17" ht="15.6" x14ac:dyDescent="0.3">
      <c r="A62" s="654"/>
      <c r="B62" s="655"/>
      <c r="C62" s="655"/>
      <c r="D62" s="153"/>
      <c r="E62" s="656"/>
      <c r="F62" s="656"/>
      <c r="G62" s="656"/>
      <c r="H62" s="656"/>
      <c r="I62" s="645"/>
      <c r="J62" s="641"/>
      <c r="K62" s="641"/>
      <c r="L62" s="642"/>
      <c r="M62" s="655"/>
      <c r="N62" s="655"/>
      <c r="O62" s="655"/>
      <c r="P62" s="655"/>
      <c r="Q62" s="657"/>
    </row>
    <row r="63" spans="1:17" ht="15.6" x14ac:dyDescent="0.3">
      <c r="A63" s="654"/>
      <c r="B63" s="655"/>
      <c r="C63" s="655"/>
      <c r="D63" s="153"/>
      <c r="E63" s="656"/>
      <c r="F63" s="656"/>
      <c r="G63" s="656"/>
      <c r="H63" s="656"/>
      <c r="I63" s="645"/>
      <c r="J63" s="641"/>
      <c r="K63" s="641"/>
      <c r="L63" s="642"/>
      <c r="M63" s="655"/>
      <c r="N63" s="655"/>
      <c r="O63" s="655"/>
      <c r="P63" s="655"/>
      <c r="Q63" s="657"/>
    </row>
    <row r="64" spans="1:17" ht="15.6" x14ac:dyDescent="0.3">
      <c r="A64" s="654"/>
      <c r="B64" s="655"/>
      <c r="C64" s="655"/>
      <c r="D64" s="153"/>
      <c r="E64" s="656"/>
      <c r="F64" s="656"/>
      <c r="G64" s="656"/>
      <c r="H64" s="656"/>
      <c r="I64" s="645"/>
      <c r="J64" s="641"/>
      <c r="K64" s="641"/>
      <c r="L64" s="642"/>
      <c r="M64" s="655"/>
      <c r="N64" s="655"/>
      <c r="O64" s="655"/>
      <c r="P64" s="655"/>
      <c r="Q64" s="657"/>
    </row>
    <row r="65" spans="1:17" ht="15.6" x14ac:dyDescent="0.3">
      <c r="A65" s="654"/>
      <c r="B65" s="655"/>
      <c r="C65" s="655"/>
      <c r="D65" s="153"/>
      <c r="E65" s="656"/>
      <c r="F65" s="656"/>
      <c r="G65" s="656"/>
      <c r="H65" s="656"/>
      <c r="I65" s="645"/>
      <c r="J65" s="641"/>
      <c r="K65" s="641"/>
      <c r="L65" s="642"/>
      <c r="M65" s="655"/>
      <c r="N65" s="655"/>
      <c r="O65" s="655"/>
      <c r="P65" s="655"/>
      <c r="Q65" s="657"/>
    </row>
    <row r="66" spans="1:17" ht="18.75" customHeight="1" x14ac:dyDescent="0.3">
      <c r="A66" s="654"/>
      <c r="B66" s="655"/>
      <c r="C66" s="655"/>
      <c r="D66" s="153"/>
      <c r="E66" s="656"/>
      <c r="F66" s="656"/>
      <c r="G66" s="656"/>
      <c r="H66" s="656"/>
      <c r="I66" s="645"/>
      <c r="J66" s="641"/>
      <c r="K66" s="641"/>
      <c r="L66" s="642"/>
      <c r="M66" s="655"/>
      <c r="N66" s="655"/>
      <c r="O66" s="655"/>
      <c r="P66" s="655"/>
      <c r="Q66" s="657"/>
    </row>
    <row r="67" spans="1:17" ht="16.2" thickBot="1" x14ac:dyDescent="0.35">
      <c r="A67" s="673"/>
      <c r="B67" s="674"/>
      <c r="C67" s="674"/>
      <c r="D67" s="154"/>
      <c r="E67" s="675"/>
      <c r="F67" s="675"/>
      <c r="G67" s="675"/>
      <c r="H67" s="675"/>
      <c r="I67" s="676"/>
      <c r="J67" s="677"/>
      <c r="K67" s="677"/>
      <c r="L67" s="678"/>
      <c r="M67" s="674"/>
      <c r="N67" s="674"/>
      <c r="O67" s="674"/>
      <c r="P67" s="674"/>
      <c r="Q67" s="679"/>
    </row>
    <row r="68" spans="1:17" ht="18" x14ac:dyDescent="0.35">
      <c r="A68" s="40"/>
      <c r="B68" s="40"/>
      <c r="C68" s="40"/>
      <c r="D68" s="40"/>
      <c r="E68" s="40"/>
      <c r="F68" s="40"/>
      <c r="G68" s="40"/>
      <c r="H68" s="40"/>
      <c r="I68" s="40"/>
      <c r="J68" s="658" t="s">
        <v>129</v>
      </c>
      <c r="K68" s="659"/>
      <c r="L68" s="659"/>
      <c r="M68" s="659"/>
      <c r="N68" s="659"/>
      <c r="O68" s="660"/>
      <c r="P68" s="661">
        <f>SUM(P43:Q67)</f>
        <v>0</v>
      </c>
      <c r="Q68" s="662"/>
    </row>
    <row r="69" spans="1:17" ht="18.75" customHeight="1" x14ac:dyDescent="0.35">
      <c r="A69" s="40"/>
      <c r="B69" s="40"/>
      <c r="C69" s="40"/>
      <c r="D69" s="40"/>
      <c r="E69" s="40"/>
      <c r="F69" s="40"/>
      <c r="G69" s="40"/>
      <c r="H69" s="40"/>
      <c r="I69" s="40"/>
      <c r="J69" s="663" t="s">
        <v>145</v>
      </c>
      <c r="K69" s="664"/>
      <c r="L69" s="664"/>
      <c r="M69" s="664"/>
      <c r="N69" s="664"/>
      <c r="O69" s="665"/>
      <c r="P69" s="666">
        <f>O29</f>
        <v>0</v>
      </c>
      <c r="Q69" s="667"/>
    </row>
    <row r="70" spans="1:17" ht="17.25" customHeight="1" thickBot="1" x14ac:dyDescent="0.4">
      <c r="J70" s="668" t="s">
        <v>130</v>
      </c>
      <c r="K70" s="669"/>
      <c r="L70" s="669"/>
      <c r="M70" s="669"/>
      <c r="N70" s="669"/>
      <c r="O70" s="670"/>
      <c r="P70" s="671">
        <f>P68-P69</f>
        <v>0</v>
      </c>
      <c r="Q70" s="672"/>
    </row>
    <row r="71" spans="1:17" s="40" customFormat="1" ht="21" customHeight="1" x14ac:dyDescent="0.35">
      <c r="A71" s="155" t="s">
        <v>61</v>
      </c>
      <c r="B71" s="156" t="s">
        <v>144</v>
      </c>
      <c r="C71" s="156"/>
      <c r="D71" s="156"/>
      <c r="E71" s="156"/>
      <c r="F71" s="156"/>
      <c r="G71" s="156"/>
      <c r="H71" s="156"/>
      <c r="I71" s="156"/>
      <c r="J71" s="157"/>
      <c r="K71" s="158"/>
      <c r="L71" s="159"/>
      <c r="M71" s="159"/>
      <c r="N71" s="159"/>
      <c r="O71" s="159"/>
      <c r="P71" s="159"/>
      <c r="Q71" s="159"/>
    </row>
    <row r="72" spans="1:17" s="40" customFormat="1" ht="15" customHeight="1" x14ac:dyDescent="0.35">
      <c r="A72" s="155" t="s">
        <v>57</v>
      </c>
      <c r="B72" s="688" t="s">
        <v>177</v>
      </c>
      <c r="C72" s="688"/>
      <c r="D72" s="688"/>
      <c r="E72" s="688"/>
      <c r="F72" s="688"/>
      <c r="G72" s="688"/>
      <c r="H72" s="688"/>
      <c r="I72" s="688"/>
      <c r="J72" s="688"/>
      <c r="K72" s="688"/>
      <c r="L72" s="688"/>
      <c r="M72" s="688"/>
      <c r="N72" s="688"/>
      <c r="O72" s="688"/>
      <c r="P72" s="688"/>
      <c r="Q72" s="688"/>
    </row>
    <row r="73" spans="1:17" ht="15.75" customHeight="1" x14ac:dyDescent="0.35">
      <c r="A73" s="160" t="s">
        <v>58</v>
      </c>
      <c r="B73" s="689" t="s">
        <v>176</v>
      </c>
      <c r="C73" s="689"/>
      <c r="D73" s="689"/>
      <c r="E73" s="689"/>
      <c r="F73" s="689"/>
      <c r="G73" s="689"/>
      <c r="H73" s="689"/>
      <c r="I73" s="689"/>
      <c r="J73" s="689"/>
      <c r="K73" s="689"/>
      <c r="L73" s="689"/>
      <c r="M73" s="689"/>
      <c r="N73" s="689"/>
      <c r="O73" s="689"/>
      <c r="P73" s="689"/>
      <c r="Q73" s="689"/>
    </row>
    <row r="74" spans="1:17" ht="15.75" customHeight="1" x14ac:dyDescent="0.4">
      <c r="A74" s="96"/>
      <c r="B74" s="689"/>
      <c r="C74" s="689"/>
      <c r="D74" s="689"/>
      <c r="E74" s="689"/>
      <c r="F74" s="689"/>
      <c r="G74" s="689"/>
      <c r="H74" s="689"/>
      <c r="I74" s="689"/>
      <c r="J74" s="689"/>
      <c r="K74" s="689"/>
      <c r="L74" s="689"/>
      <c r="M74" s="689"/>
      <c r="N74" s="689"/>
      <c r="O74" s="689"/>
      <c r="P74" s="689"/>
      <c r="Q74" s="689"/>
    </row>
    <row r="75" spans="1:17" ht="18.75" customHeight="1" x14ac:dyDescent="0.4">
      <c r="A75" s="96"/>
      <c r="B75" s="144"/>
      <c r="C75" s="144"/>
      <c r="D75" s="144"/>
      <c r="E75" s="144"/>
      <c r="F75" s="144"/>
      <c r="G75" s="144"/>
      <c r="H75" s="144"/>
      <c r="I75" s="144"/>
      <c r="J75" s="144"/>
      <c r="K75" s="144"/>
      <c r="L75" s="144"/>
      <c r="M75" s="144"/>
      <c r="N75" s="144"/>
      <c r="O75" s="144"/>
      <c r="P75" s="144"/>
      <c r="Q75" s="144"/>
    </row>
    <row r="76" spans="1:17" ht="18.600000000000001" thickBot="1" x14ac:dyDescent="0.4">
      <c r="B76" s="144"/>
      <c r="C76" s="144"/>
      <c r="D76" s="144"/>
      <c r="E76" s="144"/>
      <c r="F76" s="144"/>
      <c r="G76" s="144"/>
      <c r="H76" s="144"/>
      <c r="I76" s="144"/>
      <c r="J76" s="144"/>
      <c r="K76" s="144"/>
      <c r="L76" s="144"/>
      <c r="M76" s="144"/>
      <c r="N76" s="144"/>
      <c r="O76" s="144"/>
      <c r="P76" s="144"/>
      <c r="Q76" s="144"/>
    </row>
    <row r="77" spans="1:17" ht="40.5" customHeight="1" thickBot="1" x14ac:dyDescent="0.35">
      <c r="A77" s="690" t="s">
        <v>190</v>
      </c>
      <c r="B77" s="691"/>
      <c r="C77" s="691"/>
      <c r="D77" s="691"/>
      <c r="E77" s="691"/>
      <c r="F77" s="691"/>
      <c r="G77" s="691"/>
      <c r="H77" s="691"/>
      <c r="I77" s="691"/>
      <c r="J77" s="691"/>
      <c r="K77" s="691"/>
      <c r="L77" s="691"/>
      <c r="M77" s="691"/>
      <c r="N77" s="691"/>
      <c r="O77" s="691"/>
      <c r="P77" s="691"/>
      <c r="Q77" s="692"/>
    </row>
    <row r="78" spans="1:17" ht="36" customHeight="1" thickBot="1" x14ac:dyDescent="0.35">
      <c r="A78" s="693" t="s">
        <v>33</v>
      </c>
      <c r="B78" s="694"/>
      <c r="C78" s="694"/>
      <c r="D78" s="694"/>
      <c r="E78" s="694"/>
      <c r="F78" s="694"/>
      <c r="G78" s="694"/>
      <c r="H78" s="694"/>
      <c r="I78" s="694"/>
      <c r="J78" s="694"/>
      <c r="K78" s="694"/>
      <c r="L78" s="694"/>
      <c r="M78" s="694"/>
      <c r="N78" s="694"/>
      <c r="O78" s="694"/>
      <c r="P78" s="694"/>
      <c r="Q78" s="695"/>
    </row>
    <row r="79" spans="1:17" ht="36.6" thickBot="1" x14ac:dyDescent="0.35">
      <c r="A79" s="696" t="s">
        <v>7</v>
      </c>
      <c r="B79" s="697"/>
      <c r="C79" s="698" t="s">
        <v>35</v>
      </c>
      <c r="D79" s="161" t="s">
        <v>171</v>
      </c>
      <c r="E79" s="699" t="s">
        <v>26</v>
      </c>
      <c r="F79" s="699"/>
      <c r="G79" s="700" t="s">
        <v>172</v>
      </c>
      <c r="H79" s="700" t="s">
        <v>14</v>
      </c>
      <c r="I79" s="628" t="s">
        <v>14</v>
      </c>
      <c r="J79" s="626" t="s">
        <v>168</v>
      </c>
      <c r="K79" s="626"/>
      <c r="L79" s="627"/>
      <c r="M79" s="701" t="s">
        <v>173</v>
      </c>
      <c r="N79" s="697" t="s">
        <v>146</v>
      </c>
      <c r="O79" s="698"/>
      <c r="P79" s="700" t="s">
        <v>174</v>
      </c>
      <c r="Q79" s="702"/>
    </row>
    <row r="80" spans="1:17" ht="18" x14ac:dyDescent="0.35">
      <c r="A80" s="680"/>
      <c r="B80" s="681"/>
      <c r="C80" s="681"/>
      <c r="D80" s="162"/>
      <c r="E80" s="682"/>
      <c r="F80" s="682"/>
      <c r="G80" s="683"/>
      <c r="H80" s="683"/>
      <c r="I80" s="684"/>
      <c r="J80" s="685"/>
      <c r="K80" s="685"/>
      <c r="L80" s="686"/>
      <c r="M80" s="681"/>
      <c r="N80" s="681"/>
      <c r="O80" s="681"/>
      <c r="P80" s="681"/>
      <c r="Q80" s="687"/>
    </row>
    <row r="81" spans="1:17" ht="18" x14ac:dyDescent="0.35">
      <c r="A81" s="703"/>
      <c r="B81" s="704"/>
      <c r="C81" s="704"/>
      <c r="D81" s="163"/>
      <c r="E81" s="705"/>
      <c r="F81" s="705"/>
      <c r="G81" s="706"/>
      <c r="H81" s="706"/>
      <c r="I81" s="707"/>
      <c r="J81" s="708"/>
      <c r="K81" s="708"/>
      <c r="L81" s="709"/>
      <c r="M81" s="704"/>
      <c r="N81" s="704"/>
      <c r="O81" s="704"/>
      <c r="P81" s="704"/>
      <c r="Q81" s="712"/>
    </row>
    <row r="82" spans="1:17" ht="18" x14ac:dyDescent="0.35">
      <c r="A82" s="703"/>
      <c r="B82" s="704"/>
      <c r="C82" s="704"/>
      <c r="D82" s="163"/>
      <c r="E82" s="705"/>
      <c r="F82" s="705"/>
      <c r="G82" s="706"/>
      <c r="H82" s="706"/>
      <c r="I82" s="707"/>
      <c r="J82" s="708"/>
      <c r="K82" s="708"/>
      <c r="L82" s="709"/>
      <c r="M82" s="704"/>
      <c r="N82" s="704"/>
      <c r="O82" s="704"/>
      <c r="P82" s="710"/>
      <c r="Q82" s="711"/>
    </row>
    <row r="83" spans="1:17" ht="18" x14ac:dyDescent="0.35">
      <c r="A83" s="703"/>
      <c r="B83" s="704"/>
      <c r="C83" s="704"/>
      <c r="D83" s="163"/>
      <c r="E83" s="705"/>
      <c r="F83" s="705"/>
      <c r="G83" s="706"/>
      <c r="H83" s="706"/>
      <c r="I83" s="707"/>
      <c r="J83" s="708"/>
      <c r="K83" s="708"/>
      <c r="L83" s="709"/>
      <c r="M83" s="704"/>
      <c r="N83" s="704"/>
      <c r="O83" s="704"/>
      <c r="P83" s="704"/>
      <c r="Q83" s="712"/>
    </row>
    <row r="84" spans="1:17" ht="18" x14ac:dyDescent="0.35">
      <c r="A84" s="703"/>
      <c r="B84" s="704"/>
      <c r="C84" s="704"/>
      <c r="D84" s="163"/>
      <c r="E84" s="705"/>
      <c r="F84" s="705"/>
      <c r="G84" s="706"/>
      <c r="H84" s="706"/>
      <c r="I84" s="707"/>
      <c r="J84" s="708"/>
      <c r="K84" s="708"/>
      <c r="L84" s="709"/>
      <c r="M84" s="704"/>
      <c r="N84" s="704"/>
      <c r="O84" s="704"/>
      <c r="P84" s="704"/>
      <c r="Q84" s="712"/>
    </row>
    <row r="85" spans="1:17" ht="18" x14ac:dyDescent="0.35">
      <c r="A85" s="703"/>
      <c r="B85" s="704"/>
      <c r="C85" s="704"/>
      <c r="D85" s="163"/>
      <c r="E85" s="705"/>
      <c r="F85" s="705"/>
      <c r="G85" s="706"/>
      <c r="H85" s="706"/>
      <c r="I85" s="707"/>
      <c r="J85" s="708"/>
      <c r="K85" s="708"/>
      <c r="L85" s="709"/>
      <c r="M85" s="704"/>
      <c r="N85" s="704"/>
      <c r="O85" s="704"/>
      <c r="P85" s="704"/>
      <c r="Q85" s="712"/>
    </row>
    <row r="86" spans="1:17" ht="18" x14ac:dyDescent="0.35">
      <c r="A86" s="703"/>
      <c r="B86" s="704"/>
      <c r="C86" s="704"/>
      <c r="D86" s="163"/>
      <c r="E86" s="705"/>
      <c r="F86" s="705"/>
      <c r="G86" s="706"/>
      <c r="H86" s="706"/>
      <c r="I86" s="707"/>
      <c r="J86" s="708"/>
      <c r="K86" s="708"/>
      <c r="L86" s="709"/>
      <c r="M86" s="704"/>
      <c r="N86" s="704"/>
      <c r="O86" s="704"/>
      <c r="P86" s="704"/>
      <c r="Q86" s="712"/>
    </row>
    <row r="87" spans="1:17" ht="18.75" customHeight="1" x14ac:dyDescent="0.35">
      <c r="A87" s="703"/>
      <c r="B87" s="704"/>
      <c r="C87" s="704"/>
      <c r="D87" s="163"/>
      <c r="E87" s="705"/>
      <c r="F87" s="705"/>
      <c r="G87" s="706"/>
      <c r="H87" s="706"/>
      <c r="I87" s="707"/>
      <c r="J87" s="708"/>
      <c r="K87" s="708"/>
      <c r="L87" s="709"/>
      <c r="M87" s="704"/>
      <c r="N87" s="704"/>
      <c r="O87" s="704"/>
      <c r="P87" s="704"/>
      <c r="Q87" s="712"/>
    </row>
    <row r="88" spans="1:17" ht="18.75" customHeight="1" x14ac:dyDescent="0.35">
      <c r="A88" s="703"/>
      <c r="B88" s="704"/>
      <c r="C88" s="704"/>
      <c r="D88" s="163"/>
      <c r="E88" s="705"/>
      <c r="F88" s="705"/>
      <c r="G88" s="706"/>
      <c r="H88" s="706"/>
      <c r="I88" s="707"/>
      <c r="J88" s="708"/>
      <c r="K88" s="708"/>
      <c r="L88" s="709"/>
      <c r="M88" s="704"/>
      <c r="N88" s="704"/>
      <c r="O88" s="704"/>
      <c r="P88" s="704"/>
      <c r="Q88" s="712"/>
    </row>
    <row r="89" spans="1:17" ht="18.75" customHeight="1" x14ac:dyDescent="0.35">
      <c r="A89" s="703"/>
      <c r="B89" s="704"/>
      <c r="C89" s="704"/>
      <c r="D89" s="163"/>
      <c r="E89" s="705"/>
      <c r="F89" s="705"/>
      <c r="G89" s="706"/>
      <c r="H89" s="706"/>
      <c r="I89" s="707"/>
      <c r="J89" s="708"/>
      <c r="K89" s="708"/>
      <c r="L89" s="709"/>
      <c r="M89" s="704"/>
      <c r="N89" s="704"/>
      <c r="O89" s="704"/>
      <c r="P89" s="704"/>
      <c r="Q89" s="712"/>
    </row>
    <row r="90" spans="1:17" s="103" customFormat="1" ht="21.75" customHeight="1" thickBot="1" x14ac:dyDescent="0.4">
      <c r="A90" s="713"/>
      <c r="B90" s="714"/>
      <c r="C90" s="714"/>
      <c r="D90" s="164"/>
      <c r="E90" s="715"/>
      <c r="F90" s="715"/>
      <c r="G90" s="716"/>
      <c r="H90" s="716"/>
      <c r="I90" s="717"/>
      <c r="J90" s="718"/>
      <c r="K90" s="718"/>
      <c r="L90" s="719"/>
      <c r="M90" s="714"/>
      <c r="N90" s="714"/>
      <c r="O90" s="714"/>
      <c r="P90" s="714"/>
      <c r="Q90" s="720"/>
    </row>
    <row r="91" spans="1:17" ht="23.4" x14ac:dyDescent="0.3">
      <c r="A91" s="104" t="s">
        <v>61</v>
      </c>
      <c r="B91" s="721" t="s">
        <v>230</v>
      </c>
      <c r="C91" s="721"/>
      <c r="D91" s="721"/>
      <c r="E91" s="721"/>
      <c r="F91" s="721"/>
      <c r="G91" s="721"/>
      <c r="H91" s="721"/>
      <c r="I91" s="721"/>
      <c r="J91" s="721"/>
      <c r="K91" s="721"/>
      <c r="L91" s="721"/>
      <c r="M91" s="721"/>
      <c r="N91" s="721"/>
      <c r="O91" s="721"/>
      <c r="P91" s="105"/>
      <c r="Q91" s="103"/>
    </row>
    <row r="92" spans="1:17" ht="15" thickBot="1" x14ac:dyDescent="0.35"/>
    <row r="93" spans="1:17" ht="47.25" customHeight="1" thickBot="1" x14ac:dyDescent="0.35">
      <c r="A93" s="637" t="s">
        <v>231</v>
      </c>
      <c r="B93" s="638"/>
      <c r="C93" s="638"/>
      <c r="D93" s="638"/>
      <c r="E93" s="638"/>
      <c r="F93" s="638"/>
      <c r="G93" s="638"/>
      <c r="H93" s="638"/>
      <c r="I93" s="638"/>
      <c r="J93" s="638"/>
      <c r="K93" s="638"/>
      <c r="L93" s="638"/>
      <c r="M93" s="638"/>
      <c r="N93" s="638"/>
      <c r="O93" s="638"/>
      <c r="P93" s="638"/>
      <c r="Q93" s="639"/>
    </row>
    <row r="94" spans="1:17" ht="38.25" customHeight="1" thickBot="1" x14ac:dyDescent="0.35">
      <c r="A94" s="622" t="s">
        <v>33</v>
      </c>
      <c r="B94" s="623"/>
      <c r="C94" s="623"/>
      <c r="D94" s="623"/>
      <c r="E94" s="623"/>
      <c r="F94" s="623"/>
      <c r="G94" s="623"/>
      <c r="H94" s="623"/>
      <c r="I94" s="623"/>
      <c r="J94" s="623"/>
      <c r="K94" s="623"/>
      <c r="L94" s="623"/>
      <c r="M94" s="623"/>
      <c r="N94" s="623"/>
      <c r="O94" s="623"/>
      <c r="P94" s="623"/>
      <c r="Q94" s="624"/>
    </row>
    <row r="95" spans="1:17" ht="36.6" thickBot="1" x14ac:dyDescent="0.35">
      <c r="A95" s="722" t="s">
        <v>7</v>
      </c>
      <c r="B95" s="723"/>
      <c r="C95" s="724"/>
      <c r="D95" s="161" t="s">
        <v>171</v>
      </c>
      <c r="E95" s="628" t="s">
        <v>26</v>
      </c>
      <c r="F95" s="627"/>
      <c r="G95" s="629" t="s">
        <v>172</v>
      </c>
      <c r="H95" s="630"/>
      <c r="I95" s="628" t="s">
        <v>14</v>
      </c>
      <c r="J95" s="626"/>
      <c r="K95" s="626"/>
      <c r="L95" s="627"/>
      <c r="M95" s="628" t="s">
        <v>175</v>
      </c>
      <c r="N95" s="626" t="s">
        <v>146</v>
      </c>
      <c r="O95" s="627"/>
      <c r="P95" s="629" t="s">
        <v>174</v>
      </c>
      <c r="Q95" s="631"/>
    </row>
    <row r="96" spans="1:17" ht="18" x14ac:dyDescent="0.35">
      <c r="A96" s="733"/>
      <c r="B96" s="734"/>
      <c r="C96" s="734"/>
      <c r="D96" s="143"/>
      <c r="E96" s="735"/>
      <c r="F96" s="735"/>
      <c r="G96" s="736"/>
      <c r="H96" s="736"/>
      <c r="I96" s="737"/>
      <c r="J96" s="738"/>
      <c r="K96" s="738"/>
      <c r="L96" s="739"/>
      <c r="M96" s="734"/>
      <c r="N96" s="734"/>
      <c r="O96" s="734"/>
      <c r="P96" s="734"/>
      <c r="Q96" s="740"/>
    </row>
    <row r="97" spans="1:17" ht="18" x14ac:dyDescent="0.35">
      <c r="A97" s="725"/>
      <c r="B97" s="726"/>
      <c r="C97" s="726"/>
      <c r="D97" s="139"/>
      <c r="E97" s="727"/>
      <c r="F97" s="727"/>
      <c r="G97" s="728"/>
      <c r="H97" s="728"/>
      <c r="I97" s="729"/>
      <c r="J97" s="730"/>
      <c r="K97" s="730"/>
      <c r="L97" s="731"/>
      <c r="M97" s="726"/>
      <c r="N97" s="726"/>
      <c r="O97" s="726"/>
      <c r="P97" s="726"/>
      <c r="Q97" s="732"/>
    </row>
    <row r="98" spans="1:17" ht="18" x14ac:dyDescent="0.35">
      <c r="A98" s="725"/>
      <c r="B98" s="726"/>
      <c r="C98" s="726"/>
      <c r="D98" s="139"/>
      <c r="E98" s="727"/>
      <c r="F98" s="727"/>
      <c r="G98" s="728"/>
      <c r="H98" s="728"/>
      <c r="I98" s="729"/>
      <c r="J98" s="730"/>
      <c r="K98" s="730"/>
      <c r="L98" s="731"/>
      <c r="M98" s="726"/>
      <c r="N98" s="726"/>
      <c r="O98" s="726"/>
      <c r="P98" s="726"/>
      <c r="Q98" s="732"/>
    </row>
    <row r="99" spans="1:17" ht="18" x14ac:dyDescent="0.35">
      <c r="A99" s="725"/>
      <c r="B99" s="726"/>
      <c r="C99" s="726"/>
      <c r="D99" s="139"/>
      <c r="E99" s="727"/>
      <c r="F99" s="727"/>
      <c r="G99" s="728"/>
      <c r="H99" s="728"/>
      <c r="I99" s="729"/>
      <c r="J99" s="730"/>
      <c r="K99" s="730"/>
      <c r="L99" s="731"/>
      <c r="M99" s="726"/>
      <c r="N99" s="726"/>
      <c r="O99" s="726"/>
      <c r="P99" s="726"/>
      <c r="Q99" s="732"/>
    </row>
    <row r="100" spans="1:17" ht="18" x14ac:dyDescent="0.35">
      <c r="A100" s="725"/>
      <c r="B100" s="726"/>
      <c r="C100" s="726"/>
      <c r="D100" s="139"/>
      <c r="E100" s="727"/>
      <c r="F100" s="727"/>
      <c r="G100" s="728"/>
      <c r="H100" s="728"/>
      <c r="I100" s="729"/>
      <c r="J100" s="730"/>
      <c r="K100" s="730"/>
      <c r="L100" s="731"/>
      <c r="M100" s="726"/>
      <c r="N100" s="726"/>
      <c r="O100" s="726"/>
      <c r="P100" s="726"/>
      <c r="Q100" s="732"/>
    </row>
    <row r="101" spans="1:17" ht="18" x14ac:dyDescent="0.35">
      <c r="A101" s="725"/>
      <c r="B101" s="726"/>
      <c r="C101" s="726"/>
      <c r="D101" s="139"/>
      <c r="E101" s="727"/>
      <c r="F101" s="727"/>
      <c r="G101" s="728"/>
      <c r="H101" s="728"/>
      <c r="I101" s="729"/>
      <c r="J101" s="730"/>
      <c r="K101" s="730"/>
      <c r="L101" s="731"/>
      <c r="M101" s="726"/>
      <c r="N101" s="726"/>
      <c r="O101" s="726"/>
      <c r="P101" s="726"/>
      <c r="Q101" s="732"/>
    </row>
    <row r="102" spans="1:17" ht="18" x14ac:dyDescent="0.35">
      <c r="A102" s="725"/>
      <c r="B102" s="726"/>
      <c r="C102" s="726"/>
      <c r="D102" s="139"/>
      <c r="E102" s="727"/>
      <c r="F102" s="727"/>
      <c r="G102" s="728"/>
      <c r="H102" s="728"/>
      <c r="I102" s="729"/>
      <c r="J102" s="730"/>
      <c r="K102" s="730"/>
      <c r="L102" s="731"/>
      <c r="M102" s="726"/>
      <c r="N102" s="726"/>
      <c r="O102" s="726"/>
      <c r="P102" s="726"/>
      <c r="Q102" s="732"/>
    </row>
    <row r="103" spans="1:17" ht="18" x14ac:dyDescent="0.35">
      <c r="A103" s="725"/>
      <c r="B103" s="726"/>
      <c r="C103" s="726"/>
      <c r="D103" s="139"/>
      <c r="E103" s="727"/>
      <c r="F103" s="727"/>
      <c r="G103" s="728"/>
      <c r="H103" s="728"/>
      <c r="I103" s="729"/>
      <c r="J103" s="730"/>
      <c r="K103" s="730"/>
      <c r="L103" s="731"/>
      <c r="M103" s="726"/>
      <c r="N103" s="726"/>
      <c r="O103" s="726"/>
      <c r="P103" s="726"/>
      <c r="Q103" s="732"/>
    </row>
    <row r="104" spans="1:17" ht="18.75" customHeight="1" x14ac:dyDescent="0.35">
      <c r="A104" s="725"/>
      <c r="B104" s="726"/>
      <c r="C104" s="726"/>
      <c r="D104" s="139"/>
      <c r="E104" s="727"/>
      <c r="F104" s="727"/>
      <c r="G104" s="728"/>
      <c r="H104" s="728"/>
      <c r="I104" s="729"/>
      <c r="J104" s="730"/>
      <c r="K104" s="730"/>
      <c r="L104" s="731"/>
      <c r="M104" s="726"/>
      <c r="N104" s="726"/>
      <c r="O104" s="726"/>
      <c r="P104" s="726"/>
      <c r="Q104" s="732"/>
    </row>
    <row r="105" spans="1:17" ht="23.4" x14ac:dyDescent="0.35">
      <c r="A105" s="90" t="s">
        <v>61</v>
      </c>
      <c r="B105" s="99" t="s">
        <v>221</v>
      </c>
      <c r="C105" s="99"/>
      <c r="D105" s="99"/>
      <c r="E105" s="99"/>
      <c r="F105" s="99"/>
      <c r="G105" s="99"/>
      <c r="H105" s="99"/>
      <c r="I105" s="66"/>
      <c r="J105" s="85"/>
    </row>
    <row r="106" spans="1:17" ht="23.4" x14ac:dyDescent="0.35">
      <c r="A106" s="90"/>
      <c r="B106" s="99"/>
      <c r="C106" s="99"/>
      <c r="D106" s="99"/>
      <c r="E106" s="99"/>
      <c r="F106" s="99"/>
      <c r="G106" s="99"/>
      <c r="H106" s="99"/>
      <c r="I106" s="66"/>
      <c r="J106" s="85"/>
    </row>
    <row r="107" spans="1:17" ht="15.6" customHeight="1" x14ac:dyDescent="0.35">
      <c r="A107" s="90"/>
      <c r="B107" s="741" t="s">
        <v>232</v>
      </c>
      <c r="C107" s="741"/>
      <c r="D107" s="741"/>
      <c r="E107" s="741"/>
      <c r="F107" s="741"/>
      <c r="G107" s="741"/>
      <c r="H107" s="741"/>
      <c r="I107" s="741"/>
      <c r="J107" s="741"/>
      <c r="K107" s="741"/>
      <c r="L107" s="741"/>
      <c r="M107" s="741"/>
      <c r="N107" s="741"/>
      <c r="O107" s="741"/>
    </row>
    <row r="108" spans="1:17" ht="15.75" customHeight="1" x14ac:dyDescent="0.35">
      <c r="A108" s="90"/>
      <c r="B108" s="742" t="s">
        <v>233</v>
      </c>
      <c r="C108" s="742"/>
      <c r="D108" s="742"/>
      <c r="E108" s="742"/>
      <c r="F108" s="742"/>
      <c r="G108" s="742"/>
      <c r="H108" s="742"/>
      <c r="I108" s="742"/>
      <c r="J108" s="742"/>
      <c r="K108" s="742"/>
      <c r="L108" s="742"/>
      <c r="M108" s="742"/>
      <c r="N108" s="742"/>
      <c r="O108" s="742"/>
      <c r="P108" s="742"/>
      <c r="Q108" s="742"/>
    </row>
    <row r="109" spans="1:17" ht="15.75" customHeight="1" x14ac:dyDescent="0.35">
      <c r="B109" s="138"/>
      <c r="C109" s="138"/>
      <c r="D109" s="138"/>
      <c r="E109" s="138"/>
      <c r="F109" s="138"/>
      <c r="G109" s="138"/>
      <c r="H109" s="138"/>
      <c r="I109" s="138"/>
      <c r="J109" s="138"/>
      <c r="K109" s="138"/>
      <c r="L109" s="138"/>
      <c r="M109" s="138"/>
      <c r="N109" s="138"/>
      <c r="O109" s="138"/>
      <c r="P109" s="138"/>
      <c r="Q109" s="138"/>
    </row>
    <row r="110" spans="1:17" ht="15.75" customHeight="1" x14ac:dyDescent="0.3">
      <c r="B110" s="743" t="s">
        <v>234</v>
      </c>
      <c r="C110" s="744"/>
      <c r="D110" s="744"/>
      <c r="E110" s="744"/>
      <c r="F110" s="744"/>
      <c r="G110" s="744"/>
      <c r="H110" s="744"/>
      <c r="I110" s="744"/>
      <c r="J110" s="744"/>
      <c r="K110" s="744"/>
      <c r="L110" s="744"/>
      <c r="M110" s="744"/>
      <c r="N110" s="744"/>
      <c r="O110" s="744"/>
      <c r="P110" s="744"/>
      <c r="Q110" s="744"/>
    </row>
    <row r="111" spans="1:17" ht="15.75" customHeight="1" x14ac:dyDescent="0.3">
      <c r="B111" s="744"/>
      <c r="C111" s="744"/>
      <c r="D111" s="744"/>
      <c r="E111" s="744"/>
      <c r="F111" s="744"/>
      <c r="G111" s="744"/>
      <c r="H111" s="744"/>
      <c r="I111" s="744"/>
      <c r="J111" s="744"/>
      <c r="K111" s="744"/>
      <c r="L111" s="744"/>
      <c r="M111" s="744"/>
      <c r="N111" s="744"/>
      <c r="O111" s="744"/>
      <c r="P111" s="744"/>
      <c r="Q111" s="744"/>
    </row>
    <row r="112" spans="1:17" ht="15.75" customHeight="1" x14ac:dyDescent="0.35">
      <c r="A112" s="97" t="s">
        <v>167</v>
      </c>
      <c r="B112" s="745" t="s">
        <v>235</v>
      </c>
      <c r="C112" s="745"/>
      <c r="D112" s="745"/>
      <c r="E112" s="745"/>
      <c r="F112" s="745"/>
      <c r="G112" s="745"/>
      <c r="H112" s="745"/>
      <c r="I112" s="745"/>
      <c r="J112" s="745"/>
      <c r="K112" s="745"/>
      <c r="L112" s="745"/>
      <c r="M112" s="745"/>
      <c r="N112" s="745"/>
      <c r="O112" s="745"/>
      <c r="P112" s="745"/>
    </row>
    <row r="113" spans="1:16" ht="15.75" customHeight="1" x14ac:dyDescent="0.3">
      <c r="B113" s="746" t="s">
        <v>236</v>
      </c>
      <c r="C113" s="746"/>
      <c r="D113" s="746"/>
      <c r="E113" s="746"/>
      <c r="F113" s="746"/>
      <c r="G113" s="746"/>
      <c r="H113" s="746"/>
      <c r="I113" s="746"/>
      <c r="J113" s="746"/>
      <c r="K113" s="746"/>
      <c r="L113" s="746"/>
      <c r="M113" s="746"/>
      <c r="N113" s="746"/>
      <c r="O113" s="746"/>
      <c r="P113" s="746"/>
    </row>
    <row r="114" spans="1:16" ht="15.75" customHeight="1" x14ac:dyDescent="0.3">
      <c r="A114" s="165" t="s">
        <v>237</v>
      </c>
      <c r="B114" s="746" t="s">
        <v>238</v>
      </c>
      <c r="C114" s="746"/>
      <c r="D114" s="746"/>
      <c r="E114" s="746"/>
      <c r="F114" s="746"/>
      <c r="G114" s="746"/>
      <c r="H114" s="746"/>
      <c r="I114" s="746"/>
      <c r="J114" s="746"/>
      <c r="K114" s="746"/>
      <c r="L114" s="746"/>
      <c r="M114" s="746"/>
      <c r="N114" s="746"/>
      <c r="O114" s="746"/>
      <c r="P114" s="746"/>
    </row>
    <row r="115" spans="1:16" ht="16.5" customHeight="1" x14ac:dyDescent="0.3">
      <c r="B115" s="759" t="s">
        <v>239</v>
      </c>
      <c r="C115" s="759"/>
      <c r="D115" s="759"/>
      <c r="E115" s="759"/>
      <c r="F115" s="759"/>
      <c r="G115" s="759"/>
      <c r="H115" s="759"/>
      <c r="I115" s="759"/>
      <c r="J115" s="759"/>
      <c r="K115" s="759"/>
      <c r="L115" s="759"/>
      <c r="M115" s="759"/>
      <c r="N115" s="759"/>
      <c r="O115" s="759"/>
      <c r="P115" s="759"/>
    </row>
    <row r="116" spans="1:16" ht="15.75" customHeight="1" thickBot="1" x14ac:dyDescent="0.4">
      <c r="B116" s="760"/>
      <c r="C116" s="760"/>
      <c r="D116" s="760"/>
      <c r="E116" s="760"/>
      <c r="F116" s="760"/>
      <c r="G116" s="760"/>
    </row>
    <row r="117" spans="1:16" ht="15.75" customHeight="1" x14ac:dyDescent="0.3">
      <c r="B117" s="761" t="s">
        <v>193</v>
      </c>
      <c r="C117" s="762"/>
      <c r="D117" s="763" t="s">
        <v>8</v>
      </c>
      <c r="E117" s="766" t="s">
        <v>155</v>
      </c>
      <c r="F117" s="763"/>
      <c r="G117" s="769" t="s">
        <v>156</v>
      </c>
      <c r="H117" s="59"/>
      <c r="J117" s="772" t="s">
        <v>194</v>
      </c>
      <c r="K117" s="773"/>
      <c r="L117" s="774" t="s">
        <v>8</v>
      </c>
      <c r="M117" s="766" t="s">
        <v>155</v>
      </c>
      <c r="N117" s="763"/>
      <c r="O117" s="769" t="s">
        <v>156</v>
      </c>
    </row>
    <row r="118" spans="1:16" ht="19.2" customHeight="1" x14ac:dyDescent="0.3">
      <c r="B118" s="747" t="s">
        <v>240</v>
      </c>
      <c r="C118" s="748"/>
      <c r="D118" s="764"/>
      <c r="E118" s="767"/>
      <c r="F118" s="764"/>
      <c r="G118" s="770"/>
      <c r="H118" s="91"/>
      <c r="J118" s="747" t="s">
        <v>240</v>
      </c>
      <c r="K118" s="748"/>
      <c r="L118" s="775"/>
      <c r="M118" s="767"/>
      <c r="N118" s="764"/>
      <c r="O118" s="770"/>
    </row>
    <row r="119" spans="1:16" ht="34.950000000000003" customHeight="1" thickBot="1" x14ac:dyDescent="0.35">
      <c r="B119" s="749"/>
      <c r="C119" s="750"/>
      <c r="D119" s="765"/>
      <c r="E119" s="768"/>
      <c r="F119" s="765"/>
      <c r="G119" s="771"/>
      <c r="H119" s="91"/>
      <c r="J119" s="751"/>
      <c r="K119" s="752"/>
      <c r="L119" s="776"/>
      <c r="M119" s="768"/>
      <c r="N119" s="765"/>
      <c r="O119" s="771"/>
    </row>
    <row r="120" spans="1:16" ht="18.600000000000001" thickBot="1" x14ac:dyDescent="0.4">
      <c r="B120" s="753" t="s">
        <v>159</v>
      </c>
      <c r="C120" s="754"/>
      <c r="D120" s="132">
        <v>2.5</v>
      </c>
      <c r="E120" s="755"/>
      <c r="F120" s="756"/>
      <c r="G120" s="136">
        <f>D120*E120</f>
        <v>0</v>
      </c>
      <c r="H120" s="91"/>
      <c r="J120" s="757" t="s">
        <v>159</v>
      </c>
      <c r="K120" s="758"/>
      <c r="L120" s="132">
        <v>2.5</v>
      </c>
      <c r="M120" s="755"/>
      <c r="N120" s="756"/>
      <c r="O120" s="136">
        <f t="shared" ref="O120:O126" si="1">L120*M120</f>
        <v>0</v>
      </c>
    </row>
    <row r="121" spans="1:16" ht="18.600000000000001" thickBot="1" x14ac:dyDescent="0.4">
      <c r="B121" s="777" t="s">
        <v>158</v>
      </c>
      <c r="C121" s="778"/>
      <c r="D121" s="133">
        <v>5</v>
      </c>
      <c r="E121" s="779"/>
      <c r="F121" s="780"/>
      <c r="G121" s="136">
        <f t="shared" ref="G121:G125" si="2">D121*E121</f>
        <v>0</v>
      </c>
      <c r="H121" s="92"/>
      <c r="J121" s="781" t="s">
        <v>158</v>
      </c>
      <c r="K121" s="782"/>
      <c r="L121" s="133">
        <v>5</v>
      </c>
      <c r="M121" s="779"/>
      <c r="N121" s="780"/>
      <c r="O121" s="136">
        <f t="shared" si="1"/>
        <v>0</v>
      </c>
    </row>
    <row r="122" spans="1:16" ht="18.600000000000001" thickBot="1" x14ac:dyDescent="0.4">
      <c r="B122" s="783" t="s">
        <v>160</v>
      </c>
      <c r="C122" s="784"/>
      <c r="D122" s="134">
        <v>1.5</v>
      </c>
      <c r="E122" s="779"/>
      <c r="F122" s="780"/>
      <c r="G122" s="136">
        <f t="shared" si="2"/>
        <v>0</v>
      </c>
      <c r="H122" s="92"/>
      <c r="J122" s="785" t="s">
        <v>160</v>
      </c>
      <c r="K122" s="786"/>
      <c r="L122" s="134">
        <v>1.5</v>
      </c>
      <c r="M122" s="779"/>
      <c r="N122" s="780"/>
      <c r="O122" s="136">
        <f t="shared" si="1"/>
        <v>0</v>
      </c>
    </row>
    <row r="123" spans="1:16" ht="19.5" customHeight="1" thickBot="1" x14ac:dyDescent="0.4">
      <c r="B123" s="777" t="s">
        <v>161</v>
      </c>
      <c r="C123" s="778"/>
      <c r="D123" s="133">
        <v>3</v>
      </c>
      <c r="E123" s="779"/>
      <c r="F123" s="780"/>
      <c r="G123" s="136">
        <f t="shared" si="2"/>
        <v>0</v>
      </c>
      <c r="H123" s="91"/>
      <c r="J123" s="781" t="s">
        <v>161</v>
      </c>
      <c r="K123" s="782"/>
      <c r="L123" s="133">
        <v>3</v>
      </c>
      <c r="M123" s="779"/>
      <c r="N123" s="780"/>
      <c r="O123" s="136">
        <f t="shared" si="1"/>
        <v>0</v>
      </c>
    </row>
    <row r="124" spans="1:16" ht="19.5" customHeight="1" thickBot="1" x14ac:dyDescent="0.4">
      <c r="B124" s="783" t="s">
        <v>162</v>
      </c>
      <c r="C124" s="784"/>
      <c r="D124" s="134">
        <v>1</v>
      </c>
      <c r="E124" s="779"/>
      <c r="F124" s="780"/>
      <c r="G124" s="136">
        <f t="shared" si="2"/>
        <v>0</v>
      </c>
      <c r="H124" s="91"/>
      <c r="J124" s="785" t="s">
        <v>162</v>
      </c>
      <c r="K124" s="786"/>
      <c r="L124" s="134">
        <v>1</v>
      </c>
      <c r="M124" s="779"/>
      <c r="N124" s="780"/>
      <c r="O124" s="136">
        <f t="shared" si="1"/>
        <v>0</v>
      </c>
    </row>
    <row r="125" spans="1:16" ht="18.600000000000001" thickBot="1" x14ac:dyDescent="0.4">
      <c r="B125" s="777" t="s">
        <v>163</v>
      </c>
      <c r="C125" s="778"/>
      <c r="D125" s="133">
        <v>3</v>
      </c>
      <c r="E125" s="779"/>
      <c r="F125" s="780"/>
      <c r="G125" s="136">
        <f t="shared" si="2"/>
        <v>0</v>
      </c>
      <c r="H125" s="93"/>
      <c r="J125" s="781" t="s">
        <v>163</v>
      </c>
      <c r="K125" s="782"/>
      <c r="L125" s="133">
        <v>3</v>
      </c>
      <c r="M125" s="779"/>
      <c r="N125" s="780"/>
      <c r="O125" s="136">
        <f t="shared" si="1"/>
        <v>0</v>
      </c>
    </row>
    <row r="126" spans="1:16" ht="15" customHeight="1" thickBot="1" x14ac:dyDescent="0.4">
      <c r="B126" s="801" t="s">
        <v>11</v>
      </c>
      <c r="C126" s="802"/>
      <c r="D126" s="135">
        <v>1</v>
      </c>
      <c r="E126" s="803"/>
      <c r="F126" s="804"/>
      <c r="G126" s="137">
        <v>0</v>
      </c>
      <c r="J126" s="805" t="s">
        <v>11</v>
      </c>
      <c r="K126" s="806"/>
      <c r="L126" s="135">
        <v>1</v>
      </c>
      <c r="M126" s="803"/>
      <c r="N126" s="804"/>
      <c r="O126" s="136">
        <f t="shared" si="1"/>
        <v>0</v>
      </c>
    </row>
    <row r="127" spans="1:16" ht="16.5" customHeight="1" x14ac:dyDescent="0.3">
      <c r="B127" s="787" t="s">
        <v>157</v>
      </c>
      <c r="C127" s="788"/>
      <c r="E127" s="791">
        <f>SUM(E120:F126)</f>
        <v>0</v>
      </c>
      <c r="F127" s="792"/>
      <c r="G127" s="795">
        <f>SUM(G120:G126)</f>
        <v>0</v>
      </c>
      <c r="J127" s="797" t="s">
        <v>157</v>
      </c>
      <c r="K127" s="798"/>
      <c r="M127" s="791">
        <f>SUM(M120:N126)</f>
        <v>0</v>
      </c>
      <c r="N127" s="792"/>
      <c r="O127" s="795">
        <f>SUM(O120:O126)</f>
        <v>0</v>
      </c>
    </row>
    <row r="128" spans="1:16" ht="15" thickBot="1" x14ac:dyDescent="0.35">
      <c r="B128" s="789"/>
      <c r="C128" s="790"/>
      <c r="E128" s="793"/>
      <c r="F128" s="794"/>
      <c r="G128" s="796"/>
      <c r="J128" s="799"/>
      <c r="K128" s="800"/>
      <c r="M128" s="793"/>
      <c r="N128" s="794"/>
      <c r="O128" s="796"/>
    </row>
    <row r="129" spans="2:15" ht="15.75" customHeight="1" thickBot="1" x14ac:dyDescent="0.35"/>
    <row r="130" spans="2:15" ht="15.75" customHeight="1" x14ac:dyDescent="0.3">
      <c r="B130" s="761" t="s">
        <v>123</v>
      </c>
      <c r="C130" s="762"/>
      <c r="D130" s="774" t="s">
        <v>8</v>
      </c>
      <c r="E130" s="766" t="s">
        <v>155</v>
      </c>
      <c r="F130" s="763"/>
      <c r="G130" s="769" t="s">
        <v>156</v>
      </c>
      <c r="J130" s="772" t="s">
        <v>124</v>
      </c>
      <c r="K130" s="773"/>
      <c r="L130" s="774" t="s">
        <v>8</v>
      </c>
      <c r="M130" s="766" t="s">
        <v>155</v>
      </c>
      <c r="N130" s="763"/>
      <c r="O130" s="769" t="s">
        <v>156</v>
      </c>
    </row>
    <row r="131" spans="2:15" ht="20.399999999999999" customHeight="1" x14ac:dyDescent="0.3">
      <c r="B131" s="747" t="s">
        <v>240</v>
      </c>
      <c r="C131" s="748"/>
      <c r="D131" s="775"/>
      <c r="E131" s="767"/>
      <c r="F131" s="764"/>
      <c r="G131" s="770"/>
      <c r="J131" s="747" t="s">
        <v>240</v>
      </c>
      <c r="K131" s="748"/>
      <c r="L131" s="775"/>
      <c r="M131" s="767"/>
      <c r="N131" s="764"/>
      <c r="O131" s="770"/>
    </row>
    <row r="132" spans="2:15" ht="36" customHeight="1" thickBot="1" x14ac:dyDescent="0.35">
      <c r="B132" s="749"/>
      <c r="C132" s="750"/>
      <c r="D132" s="776"/>
      <c r="E132" s="768"/>
      <c r="F132" s="765"/>
      <c r="G132" s="771"/>
      <c r="J132" s="751"/>
      <c r="K132" s="752"/>
      <c r="L132" s="776"/>
      <c r="M132" s="768"/>
      <c r="N132" s="765"/>
      <c r="O132" s="771"/>
    </row>
    <row r="133" spans="2:15" ht="18.600000000000001" thickBot="1" x14ac:dyDescent="0.4">
      <c r="B133" s="807" t="s">
        <v>159</v>
      </c>
      <c r="C133" s="808"/>
      <c r="D133" s="132">
        <v>2.5</v>
      </c>
      <c r="E133" s="755"/>
      <c r="F133" s="756"/>
      <c r="G133" s="136">
        <f>D133*E133</f>
        <v>0</v>
      </c>
      <c r="J133" s="757" t="s">
        <v>159</v>
      </c>
      <c r="K133" s="758"/>
      <c r="L133" s="132">
        <v>2.5</v>
      </c>
      <c r="M133" s="755"/>
      <c r="N133" s="756"/>
      <c r="O133" s="136">
        <f t="shared" ref="O133:O139" si="3">L133*M133</f>
        <v>0</v>
      </c>
    </row>
    <row r="134" spans="2:15" ht="18.600000000000001" thickBot="1" x14ac:dyDescent="0.4">
      <c r="B134" s="777" t="s">
        <v>158</v>
      </c>
      <c r="C134" s="778"/>
      <c r="D134" s="133">
        <v>5</v>
      </c>
      <c r="E134" s="779"/>
      <c r="F134" s="780"/>
      <c r="G134" s="136">
        <f t="shared" ref="G134:G139" si="4">D134*E134</f>
        <v>0</v>
      </c>
      <c r="J134" s="781" t="s">
        <v>158</v>
      </c>
      <c r="K134" s="782"/>
      <c r="L134" s="133">
        <v>5</v>
      </c>
      <c r="M134" s="779"/>
      <c r="N134" s="780"/>
      <c r="O134" s="136">
        <f t="shared" si="3"/>
        <v>0</v>
      </c>
    </row>
    <row r="135" spans="2:15" ht="18.600000000000001" thickBot="1" x14ac:dyDescent="0.4">
      <c r="B135" s="783" t="s">
        <v>160</v>
      </c>
      <c r="C135" s="784"/>
      <c r="D135" s="134">
        <v>1.5</v>
      </c>
      <c r="E135" s="779"/>
      <c r="F135" s="780"/>
      <c r="G135" s="136">
        <f t="shared" si="4"/>
        <v>0</v>
      </c>
      <c r="J135" s="785" t="s">
        <v>160</v>
      </c>
      <c r="K135" s="786"/>
      <c r="L135" s="134">
        <v>1.5</v>
      </c>
      <c r="M135" s="779"/>
      <c r="N135" s="780"/>
      <c r="O135" s="136">
        <f t="shared" si="3"/>
        <v>0</v>
      </c>
    </row>
    <row r="136" spans="2:15" ht="18.600000000000001" thickBot="1" x14ac:dyDescent="0.4">
      <c r="B136" s="777" t="s">
        <v>161</v>
      </c>
      <c r="C136" s="778"/>
      <c r="D136" s="133">
        <v>3</v>
      </c>
      <c r="E136" s="779"/>
      <c r="F136" s="780"/>
      <c r="G136" s="136">
        <f t="shared" si="4"/>
        <v>0</v>
      </c>
      <c r="J136" s="781" t="s">
        <v>161</v>
      </c>
      <c r="K136" s="782"/>
      <c r="L136" s="133">
        <v>3</v>
      </c>
      <c r="M136" s="779"/>
      <c r="N136" s="780"/>
      <c r="O136" s="136">
        <f t="shared" si="3"/>
        <v>0</v>
      </c>
    </row>
    <row r="137" spans="2:15" ht="18.600000000000001" thickBot="1" x14ac:dyDescent="0.4">
      <c r="B137" s="783" t="s">
        <v>162</v>
      </c>
      <c r="C137" s="784"/>
      <c r="D137" s="134">
        <v>1</v>
      </c>
      <c r="E137" s="779"/>
      <c r="F137" s="780"/>
      <c r="G137" s="136">
        <f t="shared" si="4"/>
        <v>0</v>
      </c>
      <c r="J137" s="785" t="s">
        <v>162</v>
      </c>
      <c r="K137" s="786"/>
      <c r="L137" s="134">
        <v>1</v>
      </c>
      <c r="M137" s="779"/>
      <c r="N137" s="780"/>
      <c r="O137" s="136">
        <f t="shared" si="3"/>
        <v>0</v>
      </c>
    </row>
    <row r="138" spans="2:15" ht="18.600000000000001" thickBot="1" x14ac:dyDescent="0.4">
      <c r="B138" s="777" t="s">
        <v>163</v>
      </c>
      <c r="C138" s="778"/>
      <c r="D138" s="133">
        <v>3</v>
      </c>
      <c r="E138" s="779"/>
      <c r="F138" s="780"/>
      <c r="G138" s="136">
        <f t="shared" si="4"/>
        <v>0</v>
      </c>
      <c r="J138" s="781" t="s">
        <v>163</v>
      </c>
      <c r="K138" s="782"/>
      <c r="L138" s="133">
        <v>3</v>
      </c>
      <c r="M138" s="779"/>
      <c r="N138" s="780"/>
      <c r="O138" s="136">
        <f t="shared" si="3"/>
        <v>0</v>
      </c>
    </row>
    <row r="139" spans="2:15" ht="15" customHeight="1" thickBot="1" x14ac:dyDescent="0.4">
      <c r="B139" s="801" t="s">
        <v>11</v>
      </c>
      <c r="C139" s="802"/>
      <c r="D139" s="135">
        <v>1</v>
      </c>
      <c r="E139" s="803"/>
      <c r="F139" s="804"/>
      <c r="G139" s="136">
        <f t="shared" si="4"/>
        <v>0</v>
      </c>
      <c r="J139" s="805" t="s">
        <v>11</v>
      </c>
      <c r="K139" s="806"/>
      <c r="L139" s="135">
        <v>1</v>
      </c>
      <c r="M139" s="803"/>
      <c r="N139" s="804"/>
      <c r="O139" s="136">
        <f t="shared" si="3"/>
        <v>0</v>
      </c>
    </row>
    <row r="140" spans="2:15" ht="15.75" customHeight="1" x14ac:dyDescent="0.3">
      <c r="B140" s="787" t="s">
        <v>157</v>
      </c>
      <c r="C140" s="788"/>
      <c r="E140" s="791">
        <f>SUM(E133:F139)</f>
        <v>0</v>
      </c>
      <c r="F140" s="792"/>
      <c r="G140" s="795">
        <f>SUM(G133:G139)</f>
        <v>0</v>
      </c>
      <c r="J140" s="797" t="s">
        <v>157</v>
      </c>
      <c r="K140" s="798"/>
      <c r="M140" s="791">
        <f>SUM(M133:N139)</f>
        <v>0</v>
      </c>
      <c r="N140" s="792"/>
      <c r="O140" s="795">
        <f>SUM(O133:O139)</f>
        <v>0</v>
      </c>
    </row>
    <row r="141" spans="2:15" ht="15" thickBot="1" x14ac:dyDescent="0.35">
      <c r="B141" s="789"/>
      <c r="C141" s="790"/>
      <c r="E141" s="793"/>
      <c r="F141" s="794"/>
      <c r="G141" s="796"/>
      <c r="J141" s="799"/>
      <c r="K141" s="800"/>
      <c r="M141" s="793"/>
      <c r="N141" s="794"/>
      <c r="O141" s="796"/>
    </row>
    <row r="143" spans="2:15" ht="21" customHeight="1" x14ac:dyDescent="0.35">
      <c r="B143" s="809" t="s">
        <v>240</v>
      </c>
      <c r="C143" s="748"/>
      <c r="D143" s="810" t="s">
        <v>241</v>
      </c>
      <c r="E143" s="810"/>
      <c r="F143" s="810"/>
      <c r="G143" s="810"/>
      <c r="H143" s="810"/>
      <c r="I143" s="810"/>
      <c r="J143" s="810"/>
      <c r="K143" s="810"/>
      <c r="L143" s="810"/>
      <c r="M143" s="810"/>
      <c r="N143" s="810"/>
      <c r="O143" s="811"/>
    </row>
    <row r="144" spans="2:15" ht="21" customHeight="1" x14ac:dyDescent="0.35">
      <c r="B144" s="166"/>
      <c r="C144" s="166"/>
      <c r="D144" s="167"/>
      <c r="E144" s="167"/>
      <c r="F144" s="167"/>
      <c r="G144" s="167"/>
      <c r="H144" s="167"/>
      <c r="I144" s="167"/>
      <c r="J144" s="167"/>
      <c r="K144" s="167"/>
      <c r="L144" s="167"/>
      <c r="M144" s="167"/>
      <c r="N144" s="167"/>
      <c r="O144" s="167"/>
    </row>
    <row r="145" spans="1:17" ht="18" x14ac:dyDescent="0.35">
      <c r="B145" s="98"/>
      <c r="C145" s="98"/>
      <c r="D145" s="98"/>
      <c r="E145" s="98"/>
      <c r="F145" s="98"/>
      <c r="G145" s="98"/>
      <c r="H145" s="98"/>
      <c r="I145" s="98"/>
      <c r="J145" s="98"/>
      <c r="K145" s="98"/>
      <c r="L145" s="98"/>
      <c r="M145" s="98"/>
      <c r="N145" s="98"/>
      <c r="O145" s="98"/>
    </row>
    <row r="146" spans="1:17" ht="21.75" customHeight="1" x14ac:dyDescent="0.35">
      <c r="A146" s="40"/>
      <c r="B146" s="812"/>
      <c r="C146" s="812"/>
      <c r="D146" s="812"/>
      <c r="E146" s="812"/>
      <c r="F146" s="812"/>
      <c r="G146" s="812"/>
      <c r="H146" s="812"/>
      <c r="I146" s="812"/>
      <c r="J146" s="812"/>
      <c r="K146" s="812"/>
      <c r="L146" s="812"/>
      <c r="M146" s="812"/>
      <c r="N146" s="812"/>
      <c r="O146" s="812"/>
      <c r="P146" s="812"/>
      <c r="Q146" s="812"/>
    </row>
    <row r="147" spans="1:17" ht="15.75" customHeight="1" thickBot="1" x14ac:dyDescent="0.35"/>
    <row r="148" spans="1:17" ht="17.399999999999999" customHeight="1" x14ac:dyDescent="0.3">
      <c r="B148" s="761" t="s">
        <v>125</v>
      </c>
      <c r="C148" s="762"/>
      <c r="D148" s="774" t="s">
        <v>8</v>
      </c>
      <c r="E148" s="766" t="s">
        <v>155</v>
      </c>
      <c r="F148" s="763"/>
      <c r="G148" s="769" t="s">
        <v>156</v>
      </c>
      <c r="J148" s="772" t="s">
        <v>126</v>
      </c>
      <c r="K148" s="773"/>
      <c r="L148" s="774" t="s">
        <v>8</v>
      </c>
      <c r="M148" s="766" t="s">
        <v>155</v>
      </c>
      <c r="N148" s="763"/>
      <c r="O148" s="769" t="s">
        <v>156</v>
      </c>
    </row>
    <row r="149" spans="1:17" ht="19.2" customHeight="1" x14ac:dyDescent="0.3">
      <c r="B149" s="747" t="s">
        <v>240</v>
      </c>
      <c r="C149" s="748"/>
      <c r="D149" s="775"/>
      <c r="E149" s="767"/>
      <c r="F149" s="764"/>
      <c r="G149" s="770"/>
      <c r="J149" s="747" t="s">
        <v>240</v>
      </c>
      <c r="K149" s="748"/>
      <c r="L149" s="775"/>
      <c r="M149" s="767"/>
      <c r="N149" s="764"/>
      <c r="O149" s="770"/>
    </row>
    <row r="150" spans="1:17" ht="33" customHeight="1" thickBot="1" x14ac:dyDescent="0.35">
      <c r="B150" s="749"/>
      <c r="C150" s="750"/>
      <c r="D150" s="776"/>
      <c r="E150" s="768"/>
      <c r="F150" s="765"/>
      <c r="G150" s="771"/>
      <c r="J150" s="751"/>
      <c r="K150" s="752"/>
      <c r="L150" s="776"/>
      <c r="M150" s="768"/>
      <c r="N150" s="765"/>
      <c r="O150" s="771"/>
    </row>
    <row r="151" spans="1:17" ht="18.600000000000001" thickBot="1" x14ac:dyDescent="0.4">
      <c r="B151" s="807" t="s">
        <v>159</v>
      </c>
      <c r="C151" s="808"/>
      <c r="D151" s="132">
        <v>2.5</v>
      </c>
      <c r="E151" s="755"/>
      <c r="F151" s="756"/>
      <c r="G151" s="136">
        <f>D151*E151</f>
        <v>0</v>
      </c>
      <c r="J151" s="757" t="s">
        <v>159</v>
      </c>
      <c r="K151" s="758"/>
      <c r="L151" s="132">
        <v>2.5</v>
      </c>
      <c r="M151" s="755"/>
      <c r="N151" s="756"/>
      <c r="O151" s="136">
        <f t="shared" ref="O151:O157" si="5">L151*M151</f>
        <v>0</v>
      </c>
    </row>
    <row r="152" spans="1:17" ht="18.600000000000001" thickBot="1" x14ac:dyDescent="0.4">
      <c r="B152" s="777" t="s">
        <v>158</v>
      </c>
      <c r="C152" s="778"/>
      <c r="D152" s="133">
        <v>5</v>
      </c>
      <c r="E152" s="779"/>
      <c r="F152" s="780"/>
      <c r="G152" s="136">
        <f t="shared" ref="G152:G157" si="6">D152*E152</f>
        <v>0</v>
      </c>
      <c r="J152" s="781" t="s">
        <v>158</v>
      </c>
      <c r="K152" s="782"/>
      <c r="L152" s="133">
        <v>5</v>
      </c>
      <c r="M152" s="779"/>
      <c r="N152" s="780"/>
      <c r="O152" s="136">
        <f t="shared" si="5"/>
        <v>0</v>
      </c>
    </row>
    <row r="153" spans="1:17" ht="18.600000000000001" thickBot="1" x14ac:dyDescent="0.4">
      <c r="B153" s="783" t="s">
        <v>160</v>
      </c>
      <c r="C153" s="784"/>
      <c r="D153" s="134">
        <v>1.5</v>
      </c>
      <c r="E153" s="779"/>
      <c r="F153" s="780"/>
      <c r="G153" s="136">
        <f t="shared" si="6"/>
        <v>0</v>
      </c>
      <c r="J153" s="785" t="s">
        <v>160</v>
      </c>
      <c r="K153" s="786"/>
      <c r="L153" s="134">
        <v>1.5</v>
      </c>
      <c r="M153" s="779"/>
      <c r="N153" s="780"/>
      <c r="O153" s="136">
        <f t="shared" si="5"/>
        <v>0</v>
      </c>
    </row>
    <row r="154" spans="1:17" ht="18.600000000000001" thickBot="1" x14ac:dyDescent="0.4">
      <c r="B154" s="777" t="s">
        <v>161</v>
      </c>
      <c r="C154" s="778"/>
      <c r="D154" s="133">
        <v>3</v>
      </c>
      <c r="E154" s="779"/>
      <c r="F154" s="780"/>
      <c r="G154" s="136">
        <f t="shared" si="6"/>
        <v>0</v>
      </c>
      <c r="J154" s="781" t="s">
        <v>161</v>
      </c>
      <c r="K154" s="782"/>
      <c r="L154" s="133">
        <v>3</v>
      </c>
      <c r="M154" s="779"/>
      <c r="N154" s="780"/>
      <c r="O154" s="136">
        <f t="shared" si="5"/>
        <v>0</v>
      </c>
    </row>
    <row r="155" spans="1:17" ht="18.600000000000001" thickBot="1" x14ac:dyDescent="0.4">
      <c r="B155" s="783" t="s">
        <v>162</v>
      </c>
      <c r="C155" s="784"/>
      <c r="D155" s="134">
        <v>1</v>
      </c>
      <c r="E155" s="779"/>
      <c r="F155" s="780"/>
      <c r="G155" s="136">
        <f t="shared" si="6"/>
        <v>0</v>
      </c>
      <c r="J155" s="785" t="s">
        <v>162</v>
      </c>
      <c r="K155" s="786"/>
      <c r="L155" s="134">
        <v>1</v>
      </c>
      <c r="M155" s="779"/>
      <c r="N155" s="780"/>
      <c r="O155" s="136">
        <f t="shared" si="5"/>
        <v>0</v>
      </c>
    </row>
    <row r="156" spans="1:17" ht="18.600000000000001" thickBot="1" x14ac:dyDescent="0.4">
      <c r="B156" s="777" t="s">
        <v>163</v>
      </c>
      <c r="C156" s="778"/>
      <c r="D156" s="133">
        <v>3</v>
      </c>
      <c r="E156" s="779"/>
      <c r="F156" s="780"/>
      <c r="G156" s="136">
        <f t="shared" si="6"/>
        <v>0</v>
      </c>
      <c r="J156" s="781" t="s">
        <v>163</v>
      </c>
      <c r="K156" s="782"/>
      <c r="L156" s="133">
        <v>3</v>
      </c>
      <c r="M156" s="779"/>
      <c r="N156" s="780"/>
      <c r="O156" s="136">
        <f t="shared" si="5"/>
        <v>0</v>
      </c>
    </row>
    <row r="157" spans="1:17" ht="15" customHeight="1" thickBot="1" x14ac:dyDescent="0.4">
      <c r="B157" s="801" t="s">
        <v>11</v>
      </c>
      <c r="C157" s="802"/>
      <c r="D157" s="135">
        <v>1</v>
      </c>
      <c r="E157" s="803"/>
      <c r="F157" s="804"/>
      <c r="G157" s="136">
        <f t="shared" si="6"/>
        <v>0</v>
      </c>
      <c r="J157" s="805" t="s">
        <v>11</v>
      </c>
      <c r="K157" s="806"/>
      <c r="L157" s="135">
        <v>1</v>
      </c>
      <c r="M157" s="803"/>
      <c r="N157" s="804"/>
      <c r="O157" s="136">
        <f t="shared" si="5"/>
        <v>0</v>
      </c>
    </row>
    <row r="158" spans="1:17" ht="15.75" customHeight="1" x14ac:dyDescent="0.3">
      <c r="B158" s="787" t="s">
        <v>157</v>
      </c>
      <c r="C158" s="788"/>
      <c r="E158" s="791">
        <f>SUM(E151:F157)</f>
        <v>0</v>
      </c>
      <c r="F158" s="792"/>
      <c r="G158" s="795">
        <f>SUM(G151:G157)</f>
        <v>0</v>
      </c>
      <c r="J158" s="797" t="s">
        <v>157</v>
      </c>
      <c r="K158" s="798"/>
      <c r="M158" s="791">
        <f>SUM(M151:N157)</f>
        <v>0</v>
      </c>
      <c r="N158" s="792"/>
      <c r="O158" s="795">
        <f>SUM(O151:O157)</f>
        <v>0</v>
      </c>
    </row>
    <row r="159" spans="1:17" ht="15" thickBot="1" x14ac:dyDescent="0.35">
      <c r="B159" s="789"/>
      <c r="C159" s="790"/>
      <c r="E159" s="793"/>
      <c r="F159" s="794"/>
      <c r="G159" s="796"/>
      <c r="J159" s="799"/>
      <c r="K159" s="800"/>
      <c r="M159" s="793"/>
      <c r="N159" s="794"/>
      <c r="O159" s="796"/>
    </row>
    <row r="161" spans="2:15" ht="15" thickBot="1" x14ac:dyDescent="0.35"/>
    <row r="162" spans="2:15" ht="15.75" customHeight="1" x14ac:dyDescent="0.3">
      <c r="B162" s="761" t="s">
        <v>127</v>
      </c>
      <c r="C162" s="762"/>
      <c r="D162" s="774" t="s">
        <v>8</v>
      </c>
      <c r="E162" s="766" t="s">
        <v>155</v>
      </c>
      <c r="F162" s="763"/>
      <c r="G162" s="769" t="s">
        <v>156</v>
      </c>
      <c r="J162" s="772" t="s">
        <v>128</v>
      </c>
      <c r="K162" s="773"/>
      <c r="L162" s="774" t="s">
        <v>8</v>
      </c>
      <c r="M162" s="766" t="s">
        <v>155</v>
      </c>
      <c r="N162" s="763"/>
      <c r="O162" s="769" t="s">
        <v>156</v>
      </c>
    </row>
    <row r="163" spans="2:15" ht="18" customHeight="1" x14ac:dyDescent="0.3">
      <c r="B163" s="747" t="s">
        <v>240</v>
      </c>
      <c r="C163" s="748"/>
      <c r="D163" s="775"/>
      <c r="E163" s="767"/>
      <c r="F163" s="764"/>
      <c r="G163" s="770"/>
      <c r="J163" s="747" t="s">
        <v>240</v>
      </c>
      <c r="K163" s="748"/>
      <c r="L163" s="775"/>
      <c r="M163" s="767"/>
      <c r="N163" s="764"/>
      <c r="O163" s="770"/>
    </row>
    <row r="164" spans="2:15" ht="33.6" customHeight="1" thickBot="1" x14ac:dyDescent="0.35">
      <c r="B164" s="749"/>
      <c r="C164" s="750"/>
      <c r="D164" s="776"/>
      <c r="E164" s="768"/>
      <c r="F164" s="765"/>
      <c r="G164" s="771"/>
      <c r="J164" s="751"/>
      <c r="K164" s="752"/>
      <c r="L164" s="776"/>
      <c r="M164" s="768"/>
      <c r="N164" s="765"/>
      <c r="O164" s="771"/>
    </row>
    <row r="165" spans="2:15" ht="19.2" customHeight="1" thickBot="1" x14ac:dyDescent="0.4">
      <c r="B165" s="807" t="s">
        <v>159</v>
      </c>
      <c r="C165" s="808"/>
      <c r="D165" s="132">
        <v>2.5</v>
      </c>
      <c r="E165" s="755"/>
      <c r="F165" s="756"/>
      <c r="G165" s="136">
        <f>D165*E165</f>
        <v>0</v>
      </c>
      <c r="J165" s="757" t="s">
        <v>159</v>
      </c>
      <c r="K165" s="758"/>
      <c r="L165" s="132">
        <v>2.5</v>
      </c>
      <c r="M165" s="755"/>
      <c r="N165" s="756"/>
      <c r="O165" s="136">
        <f t="shared" ref="O165:O171" si="7">L165*M165</f>
        <v>0</v>
      </c>
    </row>
    <row r="166" spans="2:15" ht="18.600000000000001" thickBot="1" x14ac:dyDescent="0.4">
      <c r="B166" s="777" t="s">
        <v>158</v>
      </c>
      <c r="C166" s="778"/>
      <c r="D166" s="133">
        <v>5</v>
      </c>
      <c r="E166" s="779"/>
      <c r="F166" s="780"/>
      <c r="G166" s="136">
        <f t="shared" ref="G166:G171" si="8">D166*E166</f>
        <v>0</v>
      </c>
      <c r="J166" s="781" t="s">
        <v>158</v>
      </c>
      <c r="K166" s="782"/>
      <c r="L166" s="133">
        <v>5</v>
      </c>
      <c r="M166" s="779"/>
      <c r="N166" s="780"/>
      <c r="O166" s="136">
        <f t="shared" si="7"/>
        <v>0</v>
      </c>
    </row>
    <row r="167" spans="2:15" ht="18.600000000000001" thickBot="1" x14ac:dyDescent="0.4">
      <c r="B167" s="783" t="s">
        <v>160</v>
      </c>
      <c r="C167" s="784"/>
      <c r="D167" s="134">
        <v>1.5</v>
      </c>
      <c r="E167" s="779"/>
      <c r="F167" s="780"/>
      <c r="G167" s="136">
        <f t="shared" si="8"/>
        <v>0</v>
      </c>
      <c r="J167" s="785" t="s">
        <v>160</v>
      </c>
      <c r="K167" s="786"/>
      <c r="L167" s="134">
        <v>1.5</v>
      </c>
      <c r="M167" s="779"/>
      <c r="N167" s="780"/>
      <c r="O167" s="136">
        <f t="shared" si="7"/>
        <v>0</v>
      </c>
    </row>
    <row r="168" spans="2:15" ht="18.600000000000001" thickBot="1" x14ac:dyDescent="0.4">
      <c r="B168" s="777" t="s">
        <v>161</v>
      </c>
      <c r="C168" s="778"/>
      <c r="D168" s="133">
        <v>3</v>
      </c>
      <c r="E168" s="779"/>
      <c r="F168" s="780"/>
      <c r="G168" s="136">
        <f t="shared" si="8"/>
        <v>0</v>
      </c>
      <c r="J168" s="781" t="s">
        <v>161</v>
      </c>
      <c r="K168" s="782"/>
      <c r="L168" s="133">
        <v>3</v>
      </c>
      <c r="M168" s="779"/>
      <c r="N168" s="780"/>
      <c r="O168" s="136">
        <f t="shared" si="7"/>
        <v>0</v>
      </c>
    </row>
    <row r="169" spans="2:15" ht="18.600000000000001" thickBot="1" x14ac:dyDescent="0.4">
      <c r="B169" s="783" t="s">
        <v>162</v>
      </c>
      <c r="C169" s="784"/>
      <c r="D169" s="134">
        <v>1</v>
      </c>
      <c r="E169" s="779"/>
      <c r="F169" s="780"/>
      <c r="G169" s="136">
        <f t="shared" si="8"/>
        <v>0</v>
      </c>
      <c r="J169" s="785" t="s">
        <v>162</v>
      </c>
      <c r="K169" s="786"/>
      <c r="L169" s="134">
        <v>1</v>
      </c>
      <c r="M169" s="779"/>
      <c r="N169" s="780"/>
      <c r="O169" s="136">
        <f t="shared" si="7"/>
        <v>0</v>
      </c>
    </row>
    <row r="170" spans="2:15" ht="18.600000000000001" thickBot="1" x14ac:dyDescent="0.4">
      <c r="B170" s="777" t="s">
        <v>163</v>
      </c>
      <c r="C170" s="778"/>
      <c r="D170" s="133">
        <v>3</v>
      </c>
      <c r="E170" s="779"/>
      <c r="F170" s="780"/>
      <c r="G170" s="136">
        <f t="shared" si="8"/>
        <v>0</v>
      </c>
      <c r="J170" s="781" t="s">
        <v>163</v>
      </c>
      <c r="K170" s="782"/>
      <c r="L170" s="133">
        <v>3</v>
      </c>
      <c r="M170" s="779"/>
      <c r="N170" s="780"/>
      <c r="O170" s="136">
        <f t="shared" si="7"/>
        <v>0</v>
      </c>
    </row>
    <row r="171" spans="2:15" ht="18.600000000000001" thickBot="1" x14ac:dyDescent="0.4">
      <c r="B171" s="801" t="s">
        <v>11</v>
      </c>
      <c r="C171" s="802"/>
      <c r="D171" s="135">
        <v>1</v>
      </c>
      <c r="E171" s="803"/>
      <c r="F171" s="804"/>
      <c r="G171" s="136">
        <f t="shared" si="8"/>
        <v>0</v>
      </c>
      <c r="J171" s="805" t="s">
        <v>11</v>
      </c>
      <c r="K171" s="806"/>
      <c r="L171" s="135">
        <v>1</v>
      </c>
      <c r="M171" s="803"/>
      <c r="N171" s="804"/>
      <c r="O171" s="136">
        <f t="shared" si="7"/>
        <v>0</v>
      </c>
    </row>
    <row r="172" spans="2:15" ht="15" customHeight="1" x14ac:dyDescent="0.3">
      <c r="B172" s="787" t="s">
        <v>157</v>
      </c>
      <c r="C172" s="788"/>
      <c r="E172" s="791">
        <f>SUM(E165:F171)</f>
        <v>0</v>
      </c>
      <c r="F172" s="792"/>
      <c r="G172" s="795">
        <f>SUM(G165:G171)</f>
        <v>0</v>
      </c>
      <c r="J172" s="797" t="s">
        <v>157</v>
      </c>
      <c r="K172" s="798"/>
      <c r="M172" s="791">
        <f>SUM(M165:N171)</f>
        <v>0</v>
      </c>
      <c r="N172" s="792"/>
      <c r="O172" s="795">
        <f>SUM(O165:O171)</f>
        <v>0</v>
      </c>
    </row>
    <row r="173" spans="2:15" ht="15.75" customHeight="1" thickBot="1" x14ac:dyDescent="0.35">
      <c r="B173" s="789"/>
      <c r="C173" s="790"/>
      <c r="E173" s="793"/>
      <c r="F173" s="794"/>
      <c r="G173" s="796"/>
      <c r="J173" s="799"/>
      <c r="K173" s="800"/>
      <c r="M173" s="793"/>
      <c r="N173" s="794"/>
      <c r="O173" s="796"/>
    </row>
    <row r="175" spans="2:15" ht="21" x14ac:dyDescent="0.35">
      <c r="B175" s="809" t="s">
        <v>240</v>
      </c>
      <c r="C175" s="748"/>
      <c r="D175" s="810" t="s">
        <v>241</v>
      </c>
      <c r="E175" s="810"/>
      <c r="F175" s="810"/>
      <c r="G175" s="810"/>
      <c r="H175" s="810"/>
      <c r="I175" s="810"/>
      <c r="J175" s="810"/>
      <c r="K175" s="810"/>
      <c r="L175" s="810"/>
      <c r="M175" s="810"/>
      <c r="N175" s="810"/>
      <c r="O175" s="811"/>
    </row>
    <row r="177" spans="1:15" ht="18" x14ac:dyDescent="0.35">
      <c r="B177" s="98"/>
      <c r="C177" s="98"/>
      <c r="D177" s="98"/>
      <c r="E177" s="98"/>
      <c r="F177" s="98"/>
      <c r="G177" s="98"/>
      <c r="H177" s="98"/>
      <c r="I177" s="98"/>
      <c r="J177" s="98"/>
      <c r="K177" s="98"/>
      <c r="L177" s="98"/>
      <c r="M177" s="98"/>
      <c r="N177" s="98"/>
      <c r="O177" s="98"/>
    </row>
    <row r="178" spans="1:15" ht="18" x14ac:dyDescent="0.35">
      <c r="B178" s="98"/>
      <c r="C178" s="98"/>
      <c r="D178" s="98"/>
      <c r="E178" s="98"/>
      <c r="F178" s="98"/>
      <c r="G178" s="98"/>
      <c r="H178" s="98"/>
      <c r="I178" s="98"/>
      <c r="J178" s="98"/>
      <c r="K178" s="98"/>
      <c r="L178" s="98"/>
      <c r="M178" s="98"/>
      <c r="N178" s="98"/>
      <c r="O178" s="98"/>
    </row>
    <row r="179" spans="1:15" ht="18" x14ac:dyDescent="0.35">
      <c r="A179" s="97"/>
    </row>
    <row r="180" spans="1:15" ht="18" x14ac:dyDescent="0.35">
      <c r="A180" s="97"/>
    </row>
  </sheetData>
  <sheetProtection password="C5FD" sheet="1" objects="1" scenarios="1" selectLockedCells="1"/>
  <mergeCells count="622">
    <mergeCell ref="B175:C175"/>
    <mergeCell ref="D175:O175"/>
    <mergeCell ref="B172:C173"/>
    <mergeCell ref="E172:F173"/>
    <mergeCell ref="G172:G173"/>
    <mergeCell ref="J172:K173"/>
    <mergeCell ref="M172:N173"/>
    <mergeCell ref="O172:O173"/>
    <mergeCell ref="B170:C170"/>
    <mergeCell ref="E170:F170"/>
    <mergeCell ref="J170:K170"/>
    <mergeCell ref="M170:N170"/>
    <mergeCell ref="B171:C171"/>
    <mergeCell ref="E171:F171"/>
    <mergeCell ref="J171:K171"/>
    <mergeCell ref="M171:N171"/>
    <mergeCell ref="B168:C168"/>
    <mergeCell ref="E168:F168"/>
    <mergeCell ref="J168:K168"/>
    <mergeCell ref="M168:N168"/>
    <mergeCell ref="B169:C169"/>
    <mergeCell ref="E169:F169"/>
    <mergeCell ref="J169:K169"/>
    <mergeCell ref="M169:N169"/>
    <mergeCell ref="M165:N165"/>
    <mergeCell ref="B166:C166"/>
    <mergeCell ref="E166:F166"/>
    <mergeCell ref="J166:K166"/>
    <mergeCell ref="M166:N166"/>
    <mergeCell ref="B167:C167"/>
    <mergeCell ref="E167:F167"/>
    <mergeCell ref="J167:K167"/>
    <mergeCell ref="M167:N167"/>
    <mergeCell ref="J163:K163"/>
    <mergeCell ref="B164:C164"/>
    <mergeCell ref="J164:K164"/>
    <mergeCell ref="B165:C165"/>
    <mergeCell ref="E165:F165"/>
    <mergeCell ref="J165:K165"/>
    <mergeCell ref="O158:O159"/>
    <mergeCell ref="B162:C162"/>
    <mergeCell ref="D162:D164"/>
    <mergeCell ref="E162:F164"/>
    <mergeCell ref="G162:G164"/>
    <mergeCell ref="J162:K162"/>
    <mergeCell ref="L162:L164"/>
    <mergeCell ref="M162:N164"/>
    <mergeCell ref="O162:O164"/>
    <mergeCell ref="B163:C163"/>
    <mergeCell ref="B157:C157"/>
    <mergeCell ref="E157:F157"/>
    <mergeCell ref="J157:K157"/>
    <mergeCell ref="M157:N157"/>
    <mergeCell ref="B158:C159"/>
    <mergeCell ref="E158:F159"/>
    <mergeCell ref="G158:G159"/>
    <mergeCell ref="J158:K159"/>
    <mergeCell ref="M158:N159"/>
    <mergeCell ref="B155:C155"/>
    <mergeCell ref="E155:F155"/>
    <mergeCell ref="J155:K155"/>
    <mergeCell ref="M155:N155"/>
    <mergeCell ref="B156:C156"/>
    <mergeCell ref="E156:F156"/>
    <mergeCell ref="J156:K156"/>
    <mergeCell ref="M156:N156"/>
    <mergeCell ref="B153:C153"/>
    <mergeCell ref="E153:F153"/>
    <mergeCell ref="J153:K153"/>
    <mergeCell ref="M153:N153"/>
    <mergeCell ref="B154:C154"/>
    <mergeCell ref="E154:F154"/>
    <mergeCell ref="J154:K154"/>
    <mergeCell ref="M154:N154"/>
    <mergeCell ref="B151:C151"/>
    <mergeCell ref="E151:F151"/>
    <mergeCell ref="J151:K151"/>
    <mergeCell ref="M151:N151"/>
    <mergeCell ref="B152:C152"/>
    <mergeCell ref="E152:F152"/>
    <mergeCell ref="J152:K152"/>
    <mergeCell ref="M152:N152"/>
    <mergeCell ref="M148:N150"/>
    <mergeCell ref="O148:O150"/>
    <mergeCell ref="B149:C149"/>
    <mergeCell ref="J149:K149"/>
    <mergeCell ref="B150:C150"/>
    <mergeCell ref="J150:K150"/>
    <mergeCell ref="O140:O141"/>
    <mergeCell ref="B143:C143"/>
    <mergeCell ref="D143:O143"/>
    <mergeCell ref="B146:Q146"/>
    <mergeCell ref="B148:C148"/>
    <mergeCell ref="D148:D150"/>
    <mergeCell ref="E148:F150"/>
    <mergeCell ref="G148:G150"/>
    <mergeCell ref="J148:K148"/>
    <mergeCell ref="L148:L150"/>
    <mergeCell ref="B139:C139"/>
    <mergeCell ref="E139:F139"/>
    <mergeCell ref="J139:K139"/>
    <mergeCell ref="M139:N139"/>
    <mergeCell ref="B140:C141"/>
    <mergeCell ref="E140:F141"/>
    <mergeCell ref="G140:G141"/>
    <mergeCell ref="J140:K141"/>
    <mergeCell ref="M140:N141"/>
    <mergeCell ref="B137:C137"/>
    <mergeCell ref="E137:F137"/>
    <mergeCell ref="J137:K137"/>
    <mergeCell ref="M137:N137"/>
    <mergeCell ref="B138:C138"/>
    <mergeCell ref="E138:F138"/>
    <mergeCell ref="J138:K138"/>
    <mergeCell ref="M138:N138"/>
    <mergeCell ref="B135:C135"/>
    <mergeCell ref="E135:F135"/>
    <mergeCell ref="J135:K135"/>
    <mergeCell ref="M135:N135"/>
    <mergeCell ref="B136:C136"/>
    <mergeCell ref="E136:F136"/>
    <mergeCell ref="J136:K136"/>
    <mergeCell ref="M136:N136"/>
    <mergeCell ref="B133:C133"/>
    <mergeCell ref="E133:F133"/>
    <mergeCell ref="J133:K133"/>
    <mergeCell ref="M133:N133"/>
    <mergeCell ref="B134:C134"/>
    <mergeCell ref="E134:F134"/>
    <mergeCell ref="J134:K134"/>
    <mergeCell ref="M134:N134"/>
    <mergeCell ref="M130:N132"/>
    <mergeCell ref="O130:O132"/>
    <mergeCell ref="B131:C131"/>
    <mergeCell ref="J131:K131"/>
    <mergeCell ref="B132:C132"/>
    <mergeCell ref="J132:K132"/>
    <mergeCell ref="B130:C130"/>
    <mergeCell ref="D130:D132"/>
    <mergeCell ref="E130:F132"/>
    <mergeCell ref="G130:G132"/>
    <mergeCell ref="J130:K130"/>
    <mergeCell ref="L130:L132"/>
    <mergeCell ref="B127:C128"/>
    <mergeCell ref="E127:F128"/>
    <mergeCell ref="G127:G128"/>
    <mergeCell ref="J127:K128"/>
    <mergeCell ref="M127:N128"/>
    <mergeCell ref="O127:O128"/>
    <mergeCell ref="B125:C125"/>
    <mergeCell ref="E125:F125"/>
    <mergeCell ref="J125:K125"/>
    <mergeCell ref="M125:N125"/>
    <mergeCell ref="B126:C126"/>
    <mergeCell ref="E126:F126"/>
    <mergeCell ref="J126:K126"/>
    <mergeCell ref="M126:N126"/>
    <mergeCell ref="B123:C123"/>
    <mergeCell ref="E123:F123"/>
    <mergeCell ref="J123:K123"/>
    <mergeCell ref="M123:N123"/>
    <mergeCell ref="B124:C124"/>
    <mergeCell ref="E124:F124"/>
    <mergeCell ref="J124:K124"/>
    <mergeCell ref="M124:N124"/>
    <mergeCell ref="M120:N120"/>
    <mergeCell ref="B121:C121"/>
    <mergeCell ref="E121:F121"/>
    <mergeCell ref="J121:K121"/>
    <mergeCell ref="M121:N121"/>
    <mergeCell ref="B122:C122"/>
    <mergeCell ref="E122:F122"/>
    <mergeCell ref="J122:K122"/>
    <mergeCell ref="M122:N122"/>
    <mergeCell ref="B118:C118"/>
    <mergeCell ref="J118:K118"/>
    <mergeCell ref="B119:C119"/>
    <mergeCell ref="J119:K119"/>
    <mergeCell ref="B120:C120"/>
    <mergeCell ref="E120:F120"/>
    <mergeCell ref="J120:K120"/>
    <mergeCell ref="B115:P115"/>
    <mergeCell ref="B116:G116"/>
    <mergeCell ref="B117:C117"/>
    <mergeCell ref="D117:D119"/>
    <mergeCell ref="E117:F119"/>
    <mergeCell ref="G117:G119"/>
    <mergeCell ref="J117:K117"/>
    <mergeCell ref="L117:L119"/>
    <mergeCell ref="M117:N119"/>
    <mergeCell ref="O117:O119"/>
    <mergeCell ref="B107:O107"/>
    <mergeCell ref="B108:Q108"/>
    <mergeCell ref="B110:Q111"/>
    <mergeCell ref="B112:P112"/>
    <mergeCell ref="B113:P113"/>
    <mergeCell ref="B114:P114"/>
    <mergeCell ref="A104:C104"/>
    <mergeCell ref="E104:F104"/>
    <mergeCell ref="G104:H104"/>
    <mergeCell ref="I104:L104"/>
    <mergeCell ref="M104:O104"/>
    <mergeCell ref="P104:Q104"/>
    <mergeCell ref="A103:C103"/>
    <mergeCell ref="E103:F103"/>
    <mergeCell ref="G103:H103"/>
    <mergeCell ref="I103:L103"/>
    <mergeCell ref="M103:O103"/>
    <mergeCell ref="P103:Q103"/>
    <mergeCell ref="A102:C102"/>
    <mergeCell ref="E102:F102"/>
    <mergeCell ref="G102:H102"/>
    <mergeCell ref="I102:L102"/>
    <mergeCell ref="M102:O102"/>
    <mergeCell ref="P102:Q102"/>
    <mergeCell ref="A101:C101"/>
    <mergeCell ref="E101:F101"/>
    <mergeCell ref="G101:H101"/>
    <mergeCell ref="I101:L101"/>
    <mergeCell ref="M101:O101"/>
    <mergeCell ref="P101:Q101"/>
    <mergeCell ref="A100:C100"/>
    <mergeCell ref="E100:F100"/>
    <mergeCell ref="G100:H100"/>
    <mergeCell ref="I100:L100"/>
    <mergeCell ref="M100:O100"/>
    <mergeCell ref="P100:Q100"/>
    <mergeCell ref="A99:C99"/>
    <mergeCell ref="E99:F99"/>
    <mergeCell ref="G99:H99"/>
    <mergeCell ref="I99:L99"/>
    <mergeCell ref="M99:O99"/>
    <mergeCell ref="P99:Q99"/>
    <mergeCell ref="A98:C98"/>
    <mergeCell ref="E98:F98"/>
    <mergeCell ref="G98:H98"/>
    <mergeCell ref="I98:L98"/>
    <mergeCell ref="M98:O98"/>
    <mergeCell ref="P98:Q98"/>
    <mergeCell ref="A97:C97"/>
    <mergeCell ref="E97:F97"/>
    <mergeCell ref="G97:H97"/>
    <mergeCell ref="I97:L97"/>
    <mergeCell ref="M97:O97"/>
    <mergeCell ref="P97:Q97"/>
    <mergeCell ref="A96:C96"/>
    <mergeCell ref="E96:F96"/>
    <mergeCell ref="G96:H96"/>
    <mergeCell ref="I96:L96"/>
    <mergeCell ref="M96:O96"/>
    <mergeCell ref="P96:Q96"/>
    <mergeCell ref="B91:O91"/>
    <mergeCell ref="A93:Q93"/>
    <mergeCell ref="A94:Q94"/>
    <mergeCell ref="A95:C95"/>
    <mergeCell ref="E95:F95"/>
    <mergeCell ref="G95:H95"/>
    <mergeCell ref="I95:L95"/>
    <mergeCell ref="M95:O95"/>
    <mergeCell ref="P95:Q95"/>
    <mergeCell ref="A90:C90"/>
    <mergeCell ref="E90:F90"/>
    <mergeCell ref="G90:H90"/>
    <mergeCell ref="I90:L90"/>
    <mergeCell ref="M90:O90"/>
    <mergeCell ref="P90:Q90"/>
    <mergeCell ref="A89:C89"/>
    <mergeCell ref="E89:F89"/>
    <mergeCell ref="G89:H89"/>
    <mergeCell ref="I89:L89"/>
    <mergeCell ref="M89:O89"/>
    <mergeCell ref="P89:Q89"/>
    <mergeCell ref="A88:C88"/>
    <mergeCell ref="E88:F88"/>
    <mergeCell ref="G88:H88"/>
    <mergeCell ref="I88:L88"/>
    <mergeCell ref="M88:O88"/>
    <mergeCell ref="P88:Q88"/>
    <mergeCell ref="A87:C87"/>
    <mergeCell ref="E87:F87"/>
    <mergeCell ref="G87:H87"/>
    <mergeCell ref="I87:L87"/>
    <mergeCell ref="M87:O87"/>
    <mergeCell ref="P87:Q87"/>
    <mergeCell ref="A86:C86"/>
    <mergeCell ref="E86:F86"/>
    <mergeCell ref="G86:H86"/>
    <mergeCell ref="I86:L86"/>
    <mergeCell ref="M86:O86"/>
    <mergeCell ref="P86:Q86"/>
    <mergeCell ref="A85:C85"/>
    <mergeCell ref="E85:F85"/>
    <mergeCell ref="G85:H85"/>
    <mergeCell ref="I85:L85"/>
    <mergeCell ref="M85:O85"/>
    <mergeCell ref="P85:Q85"/>
    <mergeCell ref="A84:C84"/>
    <mergeCell ref="E84:F84"/>
    <mergeCell ref="G84:H84"/>
    <mergeCell ref="I84:L84"/>
    <mergeCell ref="M84:O84"/>
    <mergeCell ref="P84:Q84"/>
    <mergeCell ref="A83:C83"/>
    <mergeCell ref="E83:F83"/>
    <mergeCell ref="G83:H83"/>
    <mergeCell ref="I83:L83"/>
    <mergeCell ref="M83:O83"/>
    <mergeCell ref="P83:Q83"/>
    <mergeCell ref="A82:C82"/>
    <mergeCell ref="E82:F82"/>
    <mergeCell ref="G82:H82"/>
    <mergeCell ref="I82:L82"/>
    <mergeCell ref="M82:O82"/>
    <mergeCell ref="P82:Q82"/>
    <mergeCell ref="A81:C81"/>
    <mergeCell ref="E81:F81"/>
    <mergeCell ref="G81:H81"/>
    <mergeCell ref="I81:L81"/>
    <mergeCell ref="M81:O81"/>
    <mergeCell ref="P81:Q81"/>
    <mergeCell ref="A80:C80"/>
    <mergeCell ref="E80:F80"/>
    <mergeCell ref="G80:H80"/>
    <mergeCell ref="I80:L80"/>
    <mergeCell ref="M80:O80"/>
    <mergeCell ref="P80:Q80"/>
    <mergeCell ref="B72:Q72"/>
    <mergeCell ref="B73:Q74"/>
    <mergeCell ref="A77:Q77"/>
    <mergeCell ref="A78:Q78"/>
    <mergeCell ref="A79:C79"/>
    <mergeCell ref="E79:F79"/>
    <mergeCell ref="G79:H79"/>
    <mergeCell ref="I79:L79"/>
    <mergeCell ref="M79:O79"/>
    <mergeCell ref="P79:Q79"/>
    <mergeCell ref="J68:O68"/>
    <mergeCell ref="P68:Q68"/>
    <mergeCell ref="J69:O69"/>
    <mergeCell ref="P69:Q69"/>
    <mergeCell ref="J70:O70"/>
    <mergeCell ref="P70:Q70"/>
    <mergeCell ref="A67:C67"/>
    <mergeCell ref="E67:F67"/>
    <mergeCell ref="G67:H67"/>
    <mergeCell ref="I67:L67"/>
    <mergeCell ref="M67:O67"/>
    <mergeCell ref="P67:Q67"/>
    <mergeCell ref="A66:C66"/>
    <mergeCell ref="E66:F66"/>
    <mergeCell ref="G66:H66"/>
    <mergeCell ref="I66:L66"/>
    <mergeCell ref="M66:O66"/>
    <mergeCell ref="P66:Q66"/>
    <mergeCell ref="A65:C65"/>
    <mergeCell ref="E65:F65"/>
    <mergeCell ref="G65:H65"/>
    <mergeCell ref="I65:L65"/>
    <mergeCell ref="M65:O65"/>
    <mergeCell ref="P65:Q65"/>
    <mergeCell ref="A64:C64"/>
    <mergeCell ref="E64:F64"/>
    <mergeCell ref="G64:H64"/>
    <mergeCell ref="I64:L64"/>
    <mergeCell ref="M64:O64"/>
    <mergeCell ref="P64:Q64"/>
    <mergeCell ref="A63:C63"/>
    <mergeCell ref="E63:F63"/>
    <mergeCell ref="G63:H63"/>
    <mergeCell ref="I63:L63"/>
    <mergeCell ref="M63:O63"/>
    <mergeCell ref="P63:Q63"/>
    <mergeCell ref="A62:C62"/>
    <mergeCell ref="E62:F62"/>
    <mergeCell ref="G62:H62"/>
    <mergeCell ref="I62:L62"/>
    <mergeCell ref="M62:O62"/>
    <mergeCell ref="P62:Q62"/>
    <mergeCell ref="A61:C61"/>
    <mergeCell ref="E61:F61"/>
    <mergeCell ref="G61:H61"/>
    <mergeCell ref="I61:L61"/>
    <mergeCell ref="M61:O61"/>
    <mergeCell ref="P61:Q61"/>
    <mergeCell ref="A60:C60"/>
    <mergeCell ref="E60:F60"/>
    <mergeCell ref="G60:H60"/>
    <mergeCell ref="I60:L60"/>
    <mergeCell ref="M60:O60"/>
    <mergeCell ref="P60:Q60"/>
    <mergeCell ref="A59:C59"/>
    <mergeCell ref="E59:F59"/>
    <mergeCell ref="G59:H59"/>
    <mergeCell ref="I59:L59"/>
    <mergeCell ref="M59:O59"/>
    <mergeCell ref="P59:Q59"/>
    <mergeCell ref="A58:C58"/>
    <mergeCell ref="E58:F58"/>
    <mergeCell ref="G58:H58"/>
    <mergeCell ref="I58:L58"/>
    <mergeCell ref="M58:O58"/>
    <mergeCell ref="P58:Q58"/>
    <mergeCell ref="A57:C57"/>
    <mergeCell ref="E57:F57"/>
    <mergeCell ref="G57:H57"/>
    <mergeCell ref="I57:L57"/>
    <mergeCell ref="M57:O57"/>
    <mergeCell ref="P57:Q57"/>
    <mergeCell ref="A56:C56"/>
    <mergeCell ref="E56:F56"/>
    <mergeCell ref="G56:H56"/>
    <mergeCell ref="I56:L56"/>
    <mergeCell ref="M56:O56"/>
    <mergeCell ref="P56:Q56"/>
    <mergeCell ref="A55:C55"/>
    <mergeCell ref="E55:F55"/>
    <mergeCell ref="G55:H55"/>
    <mergeCell ref="I55:L55"/>
    <mergeCell ref="M55:O55"/>
    <mergeCell ref="P55:Q55"/>
    <mergeCell ref="A54:C54"/>
    <mergeCell ref="E54:F54"/>
    <mergeCell ref="G54:H54"/>
    <mergeCell ref="I54:L54"/>
    <mergeCell ref="M54:O54"/>
    <mergeCell ref="P54:Q54"/>
    <mergeCell ref="A53:C53"/>
    <mergeCell ref="E53:F53"/>
    <mergeCell ref="G53:H53"/>
    <mergeCell ref="I53:L53"/>
    <mergeCell ref="M53:O53"/>
    <mergeCell ref="P53:Q53"/>
    <mergeCell ref="A52:C52"/>
    <mergeCell ref="E52:F52"/>
    <mergeCell ref="G52:H52"/>
    <mergeCell ref="I52:L52"/>
    <mergeCell ref="M52:O52"/>
    <mergeCell ref="P52:Q52"/>
    <mergeCell ref="A51:C51"/>
    <mergeCell ref="E51:F51"/>
    <mergeCell ref="G51:H51"/>
    <mergeCell ref="I51:L51"/>
    <mergeCell ref="M51:O51"/>
    <mergeCell ref="P51:Q51"/>
    <mergeCell ref="A50:C50"/>
    <mergeCell ref="E50:F50"/>
    <mergeCell ref="G50:H50"/>
    <mergeCell ref="I50:L50"/>
    <mergeCell ref="M50:O50"/>
    <mergeCell ref="P50:Q50"/>
    <mergeCell ref="A49:C49"/>
    <mergeCell ref="E49:F49"/>
    <mergeCell ref="G49:H49"/>
    <mergeCell ref="I49:L49"/>
    <mergeCell ref="M49:O49"/>
    <mergeCell ref="P49:Q49"/>
    <mergeCell ref="A48:C48"/>
    <mergeCell ref="E48:F48"/>
    <mergeCell ref="G48:H48"/>
    <mergeCell ref="I48:L48"/>
    <mergeCell ref="M48:O48"/>
    <mergeCell ref="P48:Q48"/>
    <mergeCell ref="A47:C47"/>
    <mergeCell ref="E47:F47"/>
    <mergeCell ref="G47:H47"/>
    <mergeCell ref="I47:L47"/>
    <mergeCell ref="M47:O47"/>
    <mergeCell ref="P47:Q47"/>
    <mergeCell ref="A46:C46"/>
    <mergeCell ref="E46:F46"/>
    <mergeCell ref="G46:H46"/>
    <mergeCell ref="I46:L46"/>
    <mergeCell ref="M46:O46"/>
    <mergeCell ref="P46:Q46"/>
    <mergeCell ref="A45:C45"/>
    <mergeCell ref="E45:F45"/>
    <mergeCell ref="G45:H45"/>
    <mergeCell ref="I45:L45"/>
    <mergeCell ref="M45:O45"/>
    <mergeCell ref="P45:Q45"/>
    <mergeCell ref="A44:C44"/>
    <mergeCell ref="E44:F44"/>
    <mergeCell ref="G44:H44"/>
    <mergeCell ref="I44:L44"/>
    <mergeCell ref="M44:O44"/>
    <mergeCell ref="P44:Q44"/>
    <mergeCell ref="A43:C43"/>
    <mergeCell ref="E43:F43"/>
    <mergeCell ref="G43:H43"/>
    <mergeCell ref="I43:L43"/>
    <mergeCell ref="M43:O43"/>
    <mergeCell ref="P43:Q43"/>
    <mergeCell ref="A41:Q41"/>
    <mergeCell ref="A42:C42"/>
    <mergeCell ref="E42:F42"/>
    <mergeCell ref="G42:H42"/>
    <mergeCell ref="I42:L42"/>
    <mergeCell ref="M42:O42"/>
    <mergeCell ref="P42:Q42"/>
    <mergeCell ref="A31:Q31"/>
    <mergeCell ref="A32:Q33"/>
    <mergeCell ref="A37:Q37"/>
    <mergeCell ref="A38:Q38"/>
    <mergeCell ref="A39:Q39"/>
    <mergeCell ref="A40:Q40"/>
    <mergeCell ref="A27:F27"/>
    <mergeCell ref="G27:I27"/>
    <mergeCell ref="J27:L27"/>
    <mergeCell ref="A28:F28"/>
    <mergeCell ref="O28:Q28"/>
    <mergeCell ref="A29:F29"/>
    <mergeCell ref="O29:Q29"/>
    <mergeCell ref="A25:F25"/>
    <mergeCell ref="G25:I25"/>
    <mergeCell ref="J25:K25"/>
    <mergeCell ref="M25:N25"/>
    <mergeCell ref="O25:Q25"/>
    <mergeCell ref="A26:F26"/>
    <mergeCell ref="G26:I26"/>
    <mergeCell ref="J26:K26"/>
    <mergeCell ref="M26:N26"/>
    <mergeCell ref="O26:Q26"/>
    <mergeCell ref="A23:F23"/>
    <mergeCell ref="G23:I23"/>
    <mergeCell ref="J23:K23"/>
    <mergeCell ref="M23:N23"/>
    <mergeCell ref="O23:Q23"/>
    <mergeCell ref="A24:F24"/>
    <mergeCell ref="G24:I24"/>
    <mergeCell ref="J24:K24"/>
    <mergeCell ref="M24:N24"/>
    <mergeCell ref="O24:Q24"/>
    <mergeCell ref="A21:F21"/>
    <mergeCell ref="G21:I21"/>
    <mergeCell ref="J21:K21"/>
    <mergeCell ref="M21:N21"/>
    <mergeCell ref="O21:Q21"/>
    <mergeCell ref="A22:F22"/>
    <mergeCell ref="G22:I22"/>
    <mergeCell ref="J22:K22"/>
    <mergeCell ref="M22:N22"/>
    <mergeCell ref="O22:Q22"/>
    <mergeCell ref="A19:F19"/>
    <mergeCell ref="G19:I19"/>
    <mergeCell ref="J19:K19"/>
    <mergeCell ref="M19:N19"/>
    <mergeCell ref="O19:Q19"/>
    <mergeCell ref="A20:F20"/>
    <mergeCell ref="G20:I20"/>
    <mergeCell ref="J20:K20"/>
    <mergeCell ref="M20:N20"/>
    <mergeCell ref="O20:Q20"/>
    <mergeCell ref="A17:F17"/>
    <mergeCell ref="G17:I17"/>
    <mergeCell ref="J17:K17"/>
    <mergeCell ref="M17:N17"/>
    <mergeCell ref="O17:Q17"/>
    <mergeCell ref="A18:F18"/>
    <mergeCell ref="G18:I18"/>
    <mergeCell ref="J18:K18"/>
    <mergeCell ref="M18:N18"/>
    <mergeCell ref="O18:Q18"/>
    <mergeCell ref="A15:F15"/>
    <mergeCell ref="G15:I15"/>
    <mergeCell ref="J15:K15"/>
    <mergeCell ref="M15:N15"/>
    <mergeCell ref="O15:Q15"/>
    <mergeCell ref="A16:F16"/>
    <mergeCell ref="G16:I16"/>
    <mergeCell ref="J16:K16"/>
    <mergeCell ref="M16:N16"/>
    <mergeCell ref="O16:Q16"/>
    <mergeCell ref="A13:F13"/>
    <mergeCell ref="G13:I13"/>
    <mergeCell ref="J13:K13"/>
    <mergeCell ref="M13:N13"/>
    <mergeCell ref="O13:Q13"/>
    <mergeCell ref="A14:F14"/>
    <mergeCell ref="G14:I14"/>
    <mergeCell ref="J14:K14"/>
    <mergeCell ref="M14:N14"/>
    <mergeCell ref="O14:Q14"/>
    <mergeCell ref="A11:F11"/>
    <mergeCell ref="G11:I11"/>
    <mergeCell ref="J11:K11"/>
    <mergeCell ref="M11:N11"/>
    <mergeCell ref="O11:Q11"/>
    <mergeCell ref="A12:F12"/>
    <mergeCell ref="G12:I12"/>
    <mergeCell ref="J12:K12"/>
    <mergeCell ref="M12:N12"/>
    <mergeCell ref="O12:Q12"/>
    <mergeCell ref="A9:F9"/>
    <mergeCell ref="G9:I9"/>
    <mergeCell ref="J9:K9"/>
    <mergeCell ref="M9:N9"/>
    <mergeCell ref="O9:Q9"/>
    <mergeCell ref="A10:F10"/>
    <mergeCell ref="G10:I10"/>
    <mergeCell ref="J10:K10"/>
    <mergeCell ref="M10:N10"/>
    <mergeCell ref="O10:Q10"/>
    <mergeCell ref="A7:F7"/>
    <mergeCell ref="G7:I7"/>
    <mergeCell ref="J7:K7"/>
    <mergeCell ref="M7:N7"/>
    <mergeCell ref="O7:Q7"/>
    <mergeCell ref="A8:F8"/>
    <mergeCell ref="G8:I8"/>
    <mergeCell ref="J8:K8"/>
    <mergeCell ref="M8:N8"/>
    <mergeCell ref="O8:Q8"/>
    <mergeCell ref="A2:Q2"/>
    <mergeCell ref="A3:F3"/>
    <mergeCell ref="A4:Q4"/>
    <mergeCell ref="A5:F6"/>
    <mergeCell ref="G5:I5"/>
    <mergeCell ref="J5:L5"/>
    <mergeCell ref="M5:N6"/>
    <mergeCell ref="O5:Q6"/>
    <mergeCell ref="G6:I6"/>
    <mergeCell ref="J6:K6"/>
  </mergeCells>
  <conditionalFormatting sqref="E80:F80 I80 E96:F96 I96 G43:G58 D52:F58 M43:M67 D59:G67 A52:A67 A107:A108 J105:J106 A105:B106">
    <cfRule type="expression" dxfId="148" priority="95">
      <formula>"Gruppengröße überschritten"</formula>
    </cfRule>
    <cfRule type="expression" dxfId="147" priority="96">
      <formula>"Gruppengröße Ok"</formula>
    </cfRule>
  </conditionalFormatting>
  <conditionalFormatting sqref="A40:A41">
    <cfRule type="expression" dxfId="146" priority="148">
      <formula>"Gruppengröße überschritten"</formula>
    </cfRule>
    <cfRule type="expression" dxfId="145" priority="149">
      <formula>"Gruppengröße Ok"</formula>
    </cfRule>
  </conditionalFormatting>
  <conditionalFormatting sqref="D51 E43:F51">
    <cfRule type="expression" dxfId="144" priority="146">
      <formula>"Gruppengröße überschritten"</formula>
    </cfRule>
    <cfRule type="expression" dxfId="143" priority="147">
      <formula>"Gruppengröße Ok"</formula>
    </cfRule>
  </conditionalFormatting>
  <conditionalFormatting sqref="A42 D42:E42 I42 M42">
    <cfRule type="expression" dxfId="142" priority="144">
      <formula>"Gruppengröße überschritten"</formula>
    </cfRule>
    <cfRule type="expression" dxfId="141" priority="145">
      <formula>"Gruppengröße Ok"</formula>
    </cfRule>
  </conditionalFormatting>
  <conditionalFormatting sqref="A43">
    <cfRule type="expression" dxfId="140" priority="142">
      <formula>"Gruppengröße überschritten"</formula>
    </cfRule>
    <cfRule type="expression" dxfId="139" priority="143">
      <formula>"Gruppengröße Ok"</formula>
    </cfRule>
  </conditionalFormatting>
  <conditionalFormatting sqref="A44">
    <cfRule type="expression" dxfId="138" priority="140">
      <formula>"Gruppengröße überschritten"</formula>
    </cfRule>
    <cfRule type="expression" dxfId="137" priority="141">
      <formula>"Gruppengröße Ok"</formula>
    </cfRule>
  </conditionalFormatting>
  <conditionalFormatting sqref="A45">
    <cfRule type="expression" dxfId="136" priority="138">
      <formula>"Gruppengröße überschritten"</formula>
    </cfRule>
    <cfRule type="expression" dxfId="135" priority="139">
      <formula>"Gruppengröße Ok"</formula>
    </cfRule>
  </conditionalFormatting>
  <conditionalFormatting sqref="A46">
    <cfRule type="expression" dxfId="134" priority="136">
      <formula>"Gruppengröße überschritten"</formula>
    </cfRule>
    <cfRule type="expression" dxfId="133" priority="137">
      <formula>"Gruppengröße Ok"</formula>
    </cfRule>
  </conditionalFormatting>
  <conditionalFormatting sqref="A47">
    <cfRule type="expression" dxfId="132" priority="134">
      <formula>"Gruppengröße überschritten"</formula>
    </cfRule>
    <cfRule type="expression" dxfId="131" priority="135">
      <formula>"Gruppengröße Ok"</formula>
    </cfRule>
  </conditionalFormatting>
  <conditionalFormatting sqref="A48">
    <cfRule type="expression" dxfId="130" priority="132">
      <formula>"Gruppengröße überschritten"</formula>
    </cfRule>
    <cfRule type="expression" dxfId="129" priority="133">
      <formula>"Gruppengröße Ok"</formula>
    </cfRule>
  </conditionalFormatting>
  <conditionalFormatting sqref="A49">
    <cfRule type="expression" dxfId="128" priority="130">
      <formula>"Gruppengröße überschritten"</formula>
    </cfRule>
    <cfRule type="expression" dxfId="127" priority="131">
      <formula>"Gruppengröße Ok"</formula>
    </cfRule>
  </conditionalFormatting>
  <conditionalFormatting sqref="A50">
    <cfRule type="expression" dxfId="126" priority="128">
      <formula>"Gruppengröße überschritten"</formula>
    </cfRule>
    <cfRule type="expression" dxfId="125" priority="129">
      <formula>"Gruppengröße Ok"</formula>
    </cfRule>
  </conditionalFormatting>
  <conditionalFormatting sqref="A51">
    <cfRule type="expression" dxfId="124" priority="126">
      <formula>"Gruppengröße überschritten"</formula>
    </cfRule>
    <cfRule type="expression" dxfId="123" priority="127">
      <formula>"Gruppengröße Ok"</formula>
    </cfRule>
  </conditionalFormatting>
  <conditionalFormatting sqref="D43">
    <cfRule type="expression" dxfId="122" priority="124">
      <formula>"Gruppengröße überschritten"</formula>
    </cfRule>
    <cfRule type="expression" dxfId="121" priority="125">
      <formula>"Gruppengröße Ok"</formula>
    </cfRule>
  </conditionalFormatting>
  <conditionalFormatting sqref="D44">
    <cfRule type="expression" dxfId="120" priority="122">
      <formula>"Gruppengröße überschritten"</formula>
    </cfRule>
    <cfRule type="expression" dxfId="119" priority="123">
      <formula>"Gruppengröße Ok"</formula>
    </cfRule>
  </conditionalFormatting>
  <conditionalFormatting sqref="D45">
    <cfRule type="expression" dxfId="118" priority="120">
      <formula>"Gruppengröße überschritten"</formula>
    </cfRule>
    <cfRule type="expression" dxfId="117" priority="121">
      <formula>"Gruppengröße Ok"</formula>
    </cfRule>
  </conditionalFormatting>
  <conditionalFormatting sqref="D46">
    <cfRule type="expression" dxfId="116" priority="118">
      <formula>"Gruppengröße überschritten"</formula>
    </cfRule>
    <cfRule type="expression" dxfId="115" priority="119">
      <formula>"Gruppengröße Ok"</formula>
    </cfRule>
  </conditionalFormatting>
  <conditionalFormatting sqref="D47">
    <cfRule type="expression" dxfId="114" priority="116">
      <formula>"Gruppengröße überschritten"</formula>
    </cfRule>
    <cfRule type="expression" dxfId="113" priority="117">
      <formula>"Gruppengröße Ok"</formula>
    </cfRule>
  </conditionalFormatting>
  <conditionalFormatting sqref="D48">
    <cfRule type="expression" dxfId="112" priority="114">
      <formula>"Gruppengröße überschritten"</formula>
    </cfRule>
    <cfRule type="expression" dxfId="111" priority="115">
      <formula>"Gruppengröße Ok"</formula>
    </cfRule>
  </conditionalFormatting>
  <conditionalFormatting sqref="D49">
    <cfRule type="expression" dxfId="110" priority="112">
      <formula>"Gruppengröße überschritten"</formula>
    </cfRule>
    <cfRule type="expression" dxfId="109" priority="113">
      <formula>"Gruppengröße Ok"</formula>
    </cfRule>
  </conditionalFormatting>
  <conditionalFormatting sqref="D50">
    <cfRule type="expression" dxfId="108" priority="110">
      <formula>"Gruppengröße überschritten"</formula>
    </cfRule>
    <cfRule type="expression" dxfId="107" priority="111">
      <formula>"Gruppengröße Ok"</formula>
    </cfRule>
  </conditionalFormatting>
  <conditionalFormatting sqref="G42">
    <cfRule type="expression" dxfId="106" priority="108">
      <formula>"Gruppengröße überschritten"</formula>
    </cfRule>
    <cfRule type="expression" dxfId="105" priority="109">
      <formula>"Gruppengröße Ok"</formula>
    </cfRule>
  </conditionalFormatting>
  <conditionalFormatting sqref="P70">
    <cfRule type="expression" dxfId="104" priority="105">
      <formula>$N$158=0</formula>
    </cfRule>
    <cfRule type="expression" dxfId="103" priority="106">
      <formula>$N$158&gt;0</formula>
    </cfRule>
    <cfRule type="expression" dxfId="102" priority="107">
      <formula>$N$158&lt;0</formula>
    </cfRule>
  </conditionalFormatting>
  <conditionalFormatting sqref="A71:B71 J71">
    <cfRule type="expression" dxfId="101" priority="99">
      <formula>"Gruppengröße überschritten"</formula>
    </cfRule>
    <cfRule type="expression" dxfId="100" priority="100">
      <formula>"Gruppengröße Ok"</formula>
    </cfRule>
  </conditionalFormatting>
  <conditionalFormatting sqref="A72">
    <cfRule type="expression" dxfId="99" priority="97">
      <formula>"Gruppengröße überschritten"</formula>
    </cfRule>
    <cfRule type="expression" dxfId="98" priority="98">
      <formula>"Gruppengröße Ok"</formula>
    </cfRule>
  </conditionalFormatting>
  <conditionalFormatting sqref="A77:A78 A91:B91">
    <cfRule type="expression" dxfId="97" priority="103">
      <formula>"Gruppengröße überschritten"</formula>
    </cfRule>
    <cfRule type="expression" dxfId="96" priority="104">
      <formula>"Gruppengröße Ok"</formula>
    </cfRule>
  </conditionalFormatting>
  <conditionalFormatting sqref="A93:A94">
    <cfRule type="expression" dxfId="95" priority="101">
      <formula>"Gruppengröße überschritten"</formula>
    </cfRule>
    <cfRule type="expression" dxfId="94" priority="102">
      <formula>"Gruppengröße Ok"</formula>
    </cfRule>
  </conditionalFormatting>
  <conditionalFormatting sqref="B73 B75">
    <cfRule type="expression" dxfId="93" priority="93">
      <formula>"Gruppengröße überschritten"</formula>
    </cfRule>
    <cfRule type="expression" dxfId="92" priority="94">
      <formula>"Gruppengröße Ok"</formula>
    </cfRule>
  </conditionalFormatting>
  <conditionalFormatting sqref="D83">
    <cfRule type="expression" dxfId="91" priority="63">
      <formula>"Gruppengröße überschritten"</formula>
    </cfRule>
    <cfRule type="expression" dxfId="90" priority="64">
      <formula>"Gruppengröße Ok"</formula>
    </cfRule>
  </conditionalFormatting>
  <conditionalFormatting sqref="M79">
    <cfRule type="expression" dxfId="89" priority="47">
      <formula>"Gruppengröße überschritten"</formula>
    </cfRule>
    <cfRule type="expression" dxfId="88" priority="48">
      <formula>"Gruppengröße Ok"</formula>
    </cfRule>
  </conditionalFormatting>
  <conditionalFormatting sqref="M95">
    <cfRule type="expression" dxfId="87" priority="3">
      <formula>"Gruppengröße überschritten"</formula>
    </cfRule>
    <cfRule type="expression" dxfId="86" priority="4">
      <formula>"Gruppengröße Ok"</formula>
    </cfRule>
  </conditionalFormatting>
  <conditionalFormatting sqref="I81:I90 M80:M90 D90:F90 A90">
    <cfRule type="expression" dxfId="85" priority="49">
      <formula>"Gruppengröße überschritten"</formula>
    </cfRule>
    <cfRule type="expression" dxfId="84" priority="50">
      <formula>"Gruppengröße Ok"</formula>
    </cfRule>
  </conditionalFormatting>
  <conditionalFormatting sqref="A80 D89 E81:F89">
    <cfRule type="expression" dxfId="83" priority="91">
      <formula>"Gruppengröße überschritten"</formula>
    </cfRule>
    <cfRule type="expression" dxfId="82" priority="92">
      <formula>"Gruppengröße Ok"</formula>
    </cfRule>
  </conditionalFormatting>
  <conditionalFormatting sqref="A79 D79:E79 I79">
    <cfRule type="expression" dxfId="81" priority="89">
      <formula>"Gruppengröße überschritten"</formula>
    </cfRule>
    <cfRule type="expression" dxfId="80" priority="90">
      <formula>"Gruppengröße Ok"</formula>
    </cfRule>
  </conditionalFormatting>
  <conditionalFormatting sqref="A81">
    <cfRule type="expression" dxfId="79" priority="87">
      <formula>"Gruppengröße überschritten"</formula>
    </cfRule>
    <cfRule type="expression" dxfId="78" priority="88">
      <formula>"Gruppengröße Ok"</formula>
    </cfRule>
  </conditionalFormatting>
  <conditionalFormatting sqref="A82">
    <cfRule type="expression" dxfId="77" priority="85">
      <formula>"Gruppengröße überschritten"</formula>
    </cfRule>
    <cfRule type="expression" dxfId="76" priority="86">
      <formula>"Gruppengröße Ok"</formula>
    </cfRule>
  </conditionalFormatting>
  <conditionalFormatting sqref="A83">
    <cfRule type="expression" dxfId="75" priority="83">
      <formula>"Gruppengröße überschritten"</formula>
    </cfRule>
    <cfRule type="expression" dxfId="74" priority="84">
      <formula>"Gruppengröße Ok"</formula>
    </cfRule>
  </conditionalFormatting>
  <conditionalFormatting sqref="A84">
    <cfRule type="expression" dxfId="73" priority="81">
      <formula>"Gruppengröße überschritten"</formula>
    </cfRule>
    <cfRule type="expression" dxfId="72" priority="82">
      <formula>"Gruppengröße Ok"</formula>
    </cfRule>
  </conditionalFormatting>
  <conditionalFormatting sqref="A85">
    <cfRule type="expression" dxfId="71" priority="79">
      <formula>"Gruppengröße überschritten"</formula>
    </cfRule>
    <cfRule type="expression" dxfId="70" priority="80">
      <formula>"Gruppengröße Ok"</formula>
    </cfRule>
  </conditionalFormatting>
  <conditionalFormatting sqref="A86">
    <cfRule type="expression" dxfId="69" priority="77">
      <formula>"Gruppengröße überschritten"</formula>
    </cfRule>
    <cfRule type="expression" dxfId="68" priority="78">
      <formula>"Gruppengröße Ok"</formula>
    </cfRule>
  </conditionalFormatting>
  <conditionalFormatting sqref="A87">
    <cfRule type="expression" dxfId="67" priority="75">
      <formula>"Gruppengröße überschritten"</formula>
    </cfRule>
    <cfRule type="expression" dxfId="66" priority="76">
      <formula>"Gruppengröße Ok"</formula>
    </cfRule>
  </conditionalFormatting>
  <conditionalFormatting sqref="A88">
    <cfRule type="expression" dxfId="65" priority="73">
      <formula>"Gruppengröße überschritten"</formula>
    </cfRule>
    <cfRule type="expression" dxfId="64" priority="74">
      <formula>"Gruppengröße Ok"</formula>
    </cfRule>
  </conditionalFormatting>
  <conditionalFormatting sqref="A89">
    <cfRule type="expression" dxfId="63" priority="71">
      <formula>"Gruppengröße überschritten"</formula>
    </cfRule>
    <cfRule type="expression" dxfId="62" priority="72">
      <formula>"Gruppengröße Ok"</formula>
    </cfRule>
  </conditionalFormatting>
  <conditionalFormatting sqref="D80">
    <cfRule type="expression" dxfId="61" priority="69">
      <formula>"Gruppengröße überschritten"</formula>
    </cfRule>
    <cfRule type="expression" dxfId="60" priority="70">
      <formula>"Gruppengröße Ok"</formula>
    </cfRule>
  </conditionalFormatting>
  <conditionalFormatting sqref="D81">
    <cfRule type="expression" dxfId="59" priority="67">
      <formula>"Gruppengröße überschritten"</formula>
    </cfRule>
    <cfRule type="expression" dxfId="58" priority="68">
      <formula>"Gruppengröße Ok"</formula>
    </cfRule>
  </conditionalFormatting>
  <conditionalFormatting sqref="D82">
    <cfRule type="expression" dxfId="57" priority="65">
      <formula>"Gruppengröße überschritten"</formula>
    </cfRule>
    <cfRule type="expression" dxfId="56" priority="66">
      <formula>"Gruppengröße Ok"</formula>
    </cfRule>
  </conditionalFormatting>
  <conditionalFormatting sqref="D84">
    <cfRule type="expression" dxfId="55" priority="61">
      <formula>"Gruppengröße überschritten"</formula>
    </cfRule>
    <cfRule type="expression" dxfId="54" priority="62">
      <formula>"Gruppengröße Ok"</formula>
    </cfRule>
  </conditionalFormatting>
  <conditionalFormatting sqref="D85">
    <cfRule type="expression" dxfId="53" priority="59">
      <formula>"Gruppengröße überschritten"</formula>
    </cfRule>
    <cfRule type="expression" dxfId="52" priority="60">
      <formula>"Gruppengröße Ok"</formula>
    </cfRule>
  </conditionalFormatting>
  <conditionalFormatting sqref="D86">
    <cfRule type="expression" dxfId="51" priority="57">
      <formula>"Gruppengröße überschritten"</formula>
    </cfRule>
    <cfRule type="expression" dxfId="50" priority="58">
      <formula>"Gruppengröße Ok"</formula>
    </cfRule>
  </conditionalFormatting>
  <conditionalFormatting sqref="D87">
    <cfRule type="expression" dxfId="49" priority="55">
      <formula>"Gruppengröße überschritten"</formula>
    </cfRule>
    <cfRule type="expression" dxfId="48" priority="56">
      <formula>"Gruppengröße Ok"</formula>
    </cfRule>
  </conditionalFormatting>
  <conditionalFormatting sqref="D88">
    <cfRule type="expression" dxfId="47" priority="53">
      <formula>"Gruppengröße überschritten"</formula>
    </cfRule>
    <cfRule type="expression" dxfId="46" priority="54">
      <formula>"Gruppengröße Ok"</formula>
    </cfRule>
  </conditionalFormatting>
  <conditionalFormatting sqref="G79">
    <cfRule type="expression" dxfId="45" priority="51">
      <formula>"Gruppengröße überschritten"</formula>
    </cfRule>
    <cfRule type="expression" dxfId="44" priority="52">
      <formula>"Gruppengröße Ok"</formula>
    </cfRule>
  </conditionalFormatting>
  <conditionalFormatting sqref="I97:I104 M96:M104">
    <cfRule type="expression" dxfId="43" priority="5">
      <formula>"Gruppengröße überschritten"</formula>
    </cfRule>
    <cfRule type="expression" dxfId="42" priority="6">
      <formula>"Gruppengröße Ok"</formula>
    </cfRule>
  </conditionalFormatting>
  <conditionalFormatting sqref="A96 E97:F104">
    <cfRule type="expression" dxfId="41" priority="45">
      <formula>"Gruppengröße überschritten"</formula>
    </cfRule>
    <cfRule type="expression" dxfId="40" priority="46">
      <formula>"Gruppengröße Ok"</formula>
    </cfRule>
  </conditionalFormatting>
  <conditionalFormatting sqref="A95 D95:E95 I95">
    <cfRule type="expression" dxfId="39" priority="43">
      <formula>"Gruppengröße überschritten"</formula>
    </cfRule>
    <cfRule type="expression" dxfId="38" priority="44">
      <formula>"Gruppengröße Ok"</formula>
    </cfRule>
  </conditionalFormatting>
  <conditionalFormatting sqref="A97">
    <cfRule type="expression" dxfId="37" priority="41">
      <formula>"Gruppengröße überschritten"</formula>
    </cfRule>
    <cfRule type="expression" dxfId="36" priority="42">
      <formula>"Gruppengröße Ok"</formula>
    </cfRule>
  </conditionalFormatting>
  <conditionalFormatting sqref="A98">
    <cfRule type="expression" dxfId="35" priority="39">
      <formula>"Gruppengröße überschritten"</formula>
    </cfRule>
    <cfRule type="expression" dxfId="34" priority="40">
      <formula>"Gruppengröße Ok"</formula>
    </cfRule>
  </conditionalFormatting>
  <conditionalFormatting sqref="A99">
    <cfRule type="expression" dxfId="33" priority="37">
      <formula>"Gruppengröße überschritten"</formula>
    </cfRule>
    <cfRule type="expression" dxfId="32" priority="38">
      <formula>"Gruppengröße Ok"</formula>
    </cfRule>
  </conditionalFormatting>
  <conditionalFormatting sqref="A100">
    <cfRule type="expression" dxfId="31" priority="35">
      <formula>"Gruppengröße überschritten"</formula>
    </cfRule>
    <cfRule type="expression" dxfId="30" priority="36">
      <formula>"Gruppengröße Ok"</formula>
    </cfRule>
  </conditionalFormatting>
  <conditionalFormatting sqref="A101">
    <cfRule type="expression" dxfId="29" priority="33">
      <formula>"Gruppengröße überschritten"</formula>
    </cfRule>
    <cfRule type="expression" dxfId="28" priority="34">
      <formula>"Gruppengröße Ok"</formula>
    </cfRule>
  </conditionalFormatting>
  <conditionalFormatting sqref="A102">
    <cfRule type="expression" dxfId="27" priority="31">
      <formula>"Gruppengröße überschritten"</formula>
    </cfRule>
    <cfRule type="expression" dxfId="26" priority="32">
      <formula>"Gruppengröße Ok"</formula>
    </cfRule>
  </conditionalFormatting>
  <conditionalFormatting sqref="A103">
    <cfRule type="expression" dxfId="25" priority="29">
      <formula>"Gruppengröße überschritten"</formula>
    </cfRule>
    <cfRule type="expression" dxfId="24" priority="30">
      <formula>"Gruppengröße Ok"</formula>
    </cfRule>
  </conditionalFormatting>
  <conditionalFormatting sqref="A104">
    <cfRule type="expression" dxfId="23" priority="27">
      <formula>"Gruppengröße überschritten"</formula>
    </cfRule>
    <cfRule type="expression" dxfId="22" priority="28">
      <formula>"Gruppengröße Ok"</formula>
    </cfRule>
  </conditionalFormatting>
  <conditionalFormatting sqref="D96">
    <cfRule type="expression" dxfId="21" priority="25">
      <formula>"Gruppengröße überschritten"</formula>
    </cfRule>
    <cfRule type="expression" dxfId="20" priority="26">
      <formula>"Gruppengröße Ok"</formula>
    </cfRule>
  </conditionalFormatting>
  <conditionalFormatting sqref="D97">
    <cfRule type="expression" dxfId="19" priority="23">
      <formula>"Gruppengröße überschritten"</formula>
    </cfRule>
    <cfRule type="expression" dxfId="18" priority="24">
      <formula>"Gruppengröße Ok"</formula>
    </cfRule>
  </conditionalFormatting>
  <conditionalFormatting sqref="D98">
    <cfRule type="expression" dxfId="17" priority="21">
      <formula>"Gruppengröße überschritten"</formula>
    </cfRule>
    <cfRule type="expression" dxfId="16" priority="22">
      <formula>"Gruppengröße Ok"</formula>
    </cfRule>
  </conditionalFormatting>
  <conditionalFormatting sqref="D99">
    <cfRule type="expression" dxfId="15" priority="19">
      <formula>"Gruppengröße überschritten"</formula>
    </cfRule>
    <cfRule type="expression" dxfId="14" priority="20">
      <formula>"Gruppengröße Ok"</formula>
    </cfRule>
  </conditionalFormatting>
  <conditionalFormatting sqref="D100">
    <cfRule type="expression" dxfId="13" priority="17">
      <formula>"Gruppengröße überschritten"</formula>
    </cfRule>
    <cfRule type="expression" dxfId="12" priority="18">
      <formula>"Gruppengröße Ok"</formula>
    </cfRule>
  </conditionalFormatting>
  <conditionalFormatting sqref="D101">
    <cfRule type="expression" dxfId="11" priority="15">
      <formula>"Gruppengröße überschritten"</formula>
    </cfRule>
    <cfRule type="expression" dxfId="10" priority="16">
      <formula>"Gruppengröße Ok"</formula>
    </cfRule>
  </conditionalFormatting>
  <conditionalFormatting sqref="D102">
    <cfRule type="expression" dxfId="9" priority="13">
      <formula>"Gruppengröße überschritten"</formula>
    </cfRule>
    <cfRule type="expression" dxfId="8" priority="14">
      <formula>"Gruppengröße Ok"</formula>
    </cfRule>
  </conditionalFormatting>
  <conditionalFormatting sqref="D103">
    <cfRule type="expression" dxfId="7" priority="11">
      <formula>"Gruppengröße überschritten"</formula>
    </cfRule>
    <cfRule type="expression" dxfId="6" priority="12">
      <formula>"Gruppengröße Ok"</formula>
    </cfRule>
  </conditionalFormatting>
  <conditionalFormatting sqref="D104">
    <cfRule type="expression" dxfId="5" priority="9">
      <formula>"Gruppengröße überschritten"</formula>
    </cfRule>
    <cfRule type="expression" dxfId="4" priority="10">
      <formula>"Gruppengröße Ok"</formula>
    </cfRule>
  </conditionalFormatting>
  <conditionalFormatting sqref="G95">
    <cfRule type="expression" dxfId="3" priority="7">
      <formula>"Gruppengröße überschritten"</formula>
    </cfRule>
    <cfRule type="expression" dxfId="2" priority="8">
      <formula>"Gruppengröße Ok"</formula>
    </cfRule>
  </conditionalFormatting>
  <conditionalFormatting sqref="B72">
    <cfRule type="expression" dxfId="1" priority="1">
      <formula>"Gruppengröße überschritten"</formula>
    </cfRule>
    <cfRule type="expression" dxfId="0" priority="2">
      <formula>"Gruppengröße Ok"</formula>
    </cfRule>
  </conditionalFormatting>
  <pageMargins left="0.54541666666666666" right="0.7" top="0.78740157499999996" bottom="0.78740157499999996" header="0.3" footer="0.3"/>
  <pageSetup paperSize="9" scale="67" fitToHeight="0" orientation="landscape" r:id="rId1"/>
  <headerFooter>
    <oddHeader>&amp;LAN: Kreis Offenbach
        Werner-Hilpert-Straße 1
        63128 Dietzenbach&amp;C&amp;"-,Fett"FD Jugend und Familie
51.7 Kindertagesstätten und Fördermittelabrechnung&amp;RFachaufsicht-kita@kreis-offenbach.de</oddHeader>
    <oddFooter>&amp;CSeite &amp;P von &amp;N</oddFooter>
  </headerFooter>
  <rowBreaks count="2" manualBreakCount="2">
    <brk id="74"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FECB4-89CD-4383-A54A-149EB099DC45}">
  <sheetPr>
    <pageSetUpPr fitToPage="1"/>
  </sheetPr>
  <dimension ref="A1:Q237"/>
  <sheetViews>
    <sheetView showGridLines="0" view="pageLayout" topLeftCell="A207" zoomScale="70" zoomScaleNormal="60" zoomScalePageLayoutView="70" workbookViewId="0">
      <selection activeCell="C151" sqref="C151:E151"/>
    </sheetView>
  </sheetViews>
  <sheetFormatPr baseColWidth="10" defaultColWidth="11.44140625" defaultRowHeight="13.8" x14ac:dyDescent="0.25"/>
  <cols>
    <col min="1" max="1" width="44.5546875" style="3" customWidth="1"/>
    <col min="2" max="2" width="18.109375" style="3" customWidth="1"/>
    <col min="3" max="5" width="29.88671875" style="3" customWidth="1"/>
    <col min="6" max="6" width="34.44140625" style="3" customWidth="1"/>
    <col min="7" max="7" width="30.88671875" style="3" customWidth="1"/>
    <col min="8" max="16384" width="11.44140625" style="3"/>
  </cols>
  <sheetData>
    <row r="1" spans="1:7" ht="18" customHeight="1" x14ac:dyDescent="0.3">
      <c r="A1" s="168" t="s">
        <v>242</v>
      </c>
      <c r="B1" s="904"/>
      <c r="C1" s="904"/>
      <c r="D1" s="904"/>
      <c r="E1" s="169"/>
      <c r="F1" s="169"/>
      <c r="G1" s="170"/>
    </row>
    <row r="2" spans="1:7" x14ac:dyDescent="0.25">
      <c r="E2" s="170"/>
      <c r="F2" s="170"/>
    </row>
    <row r="3" spans="1:7" ht="17.399999999999999" x14ac:dyDescent="0.3">
      <c r="A3" s="171" t="s">
        <v>243</v>
      </c>
      <c r="B3" s="172"/>
      <c r="C3" s="172"/>
      <c r="D3" s="172"/>
      <c r="E3" s="172"/>
      <c r="F3" s="172"/>
      <c r="G3" s="172"/>
    </row>
    <row r="5" spans="1:7" ht="17.399999999999999" x14ac:dyDescent="0.3">
      <c r="A5" s="905" t="s">
        <v>244</v>
      </c>
      <c r="B5" s="905"/>
      <c r="C5" s="905"/>
      <c r="D5" s="905"/>
      <c r="E5" s="905"/>
      <c r="F5" s="905"/>
      <c r="G5" s="905"/>
    </row>
    <row r="6" spans="1:7" ht="75" customHeight="1" x14ac:dyDescent="0.25">
      <c r="A6" s="173" t="s">
        <v>150</v>
      </c>
      <c r="B6" s="174" t="s">
        <v>245</v>
      </c>
      <c r="C6" s="175" t="s">
        <v>246</v>
      </c>
      <c r="D6" s="176" t="s">
        <v>247</v>
      </c>
      <c r="E6" s="176" t="s">
        <v>248</v>
      </c>
      <c r="F6" s="177" t="s">
        <v>43</v>
      </c>
      <c r="G6" s="177" t="s">
        <v>151</v>
      </c>
    </row>
    <row r="7" spans="1:7" ht="17.399999999999999" x14ac:dyDescent="0.3">
      <c r="A7" s="178" t="s">
        <v>152</v>
      </c>
      <c r="B7" s="179">
        <v>22.5</v>
      </c>
      <c r="C7" s="180"/>
      <c r="D7" s="181"/>
      <c r="E7" s="182"/>
      <c r="F7" s="183">
        <v>0.2</v>
      </c>
      <c r="G7" s="184">
        <f>SUM(B7*C7*F7)+(B7*D7*F7)+(B7*E7*F7)</f>
        <v>0</v>
      </c>
    </row>
    <row r="8" spans="1:7" ht="17.399999999999999" x14ac:dyDescent="0.3">
      <c r="A8" s="178"/>
      <c r="B8" s="179">
        <v>30</v>
      </c>
      <c r="C8" s="180"/>
      <c r="D8" s="181"/>
      <c r="E8" s="182"/>
      <c r="F8" s="183">
        <v>0.2</v>
      </c>
      <c r="G8" s="184">
        <f t="shared" ref="G8:G18" si="0">SUM(B8*C8*F8)+(B8*D8*F8)+(B8*E8*F8)</f>
        <v>0</v>
      </c>
    </row>
    <row r="9" spans="1:7" ht="17.399999999999999" x14ac:dyDescent="0.3">
      <c r="A9" s="178"/>
      <c r="B9" s="179">
        <v>42.5</v>
      </c>
      <c r="C9" s="180"/>
      <c r="D9" s="181"/>
      <c r="E9" s="182"/>
      <c r="F9" s="183">
        <v>0.2</v>
      </c>
      <c r="G9" s="184">
        <f t="shared" si="0"/>
        <v>0</v>
      </c>
    </row>
    <row r="10" spans="1:7" ht="17.399999999999999" x14ac:dyDescent="0.3">
      <c r="A10" s="178"/>
      <c r="B10" s="179">
        <v>50</v>
      </c>
      <c r="C10" s="185"/>
      <c r="D10" s="181"/>
      <c r="E10" s="182"/>
      <c r="F10" s="183">
        <v>0.2</v>
      </c>
      <c r="G10" s="184">
        <f t="shared" si="0"/>
        <v>0</v>
      </c>
    </row>
    <row r="11" spans="1:7" ht="17.399999999999999" x14ac:dyDescent="0.3">
      <c r="A11" s="186" t="s">
        <v>153</v>
      </c>
      <c r="B11" s="179">
        <v>22.5</v>
      </c>
      <c r="C11" s="185"/>
      <c r="D11" s="181"/>
      <c r="E11" s="182"/>
      <c r="F11" s="183">
        <v>7.0000000000000007E-2</v>
      </c>
      <c r="G11" s="184">
        <f t="shared" si="0"/>
        <v>0</v>
      </c>
    </row>
    <row r="12" spans="1:7" ht="17.399999999999999" x14ac:dyDescent="0.3">
      <c r="A12" s="186"/>
      <c r="B12" s="179">
        <v>30</v>
      </c>
      <c r="C12" s="185"/>
      <c r="D12" s="181"/>
      <c r="E12" s="182"/>
      <c r="F12" s="183">
        <v>7.0000000000000007E-2</v>
      </c>
      <c r="G12" s="184">
        <f t="shared" si="0"/>
        <v>0</v>
      </c>
    </row>
    <row r="13" spans="1:7" ht="17.399999999999999" x14ac:dyDescent="0.3">
      <c r="A13" s="186"/>
      <c r="B13" s="179">
        <v>42.5</v>
      </c>
      <c r="C13" s="185"/>
      <c r="D13" s="181"/>
      <c r="E13" s="182"/>
      <c r="F13" s="183">
        <v>7.0000000000000007E-2</v>
      </c>
      <c r="G13" s="184">
        <f t="shared" si="0"/>
        <v>0</v>
      </c>
    </row>
    <row r="14" spans="1:7" ht="17.399999999999999" x14ac:dyDescent="0.3">
      <c r="A14" s="178"/>
      <c r="B14" s="179">
        <v>50</v>
      </c>
      <c r="C14" s="185"/>
      <c r="D14" s="181"/>
      <c r="E14" s="182"/>
      <c r="F14" s="183">
        <v>7.0000000000000007E-2</v>
      </c>
      <c r="G14" s="184">
        <f t="shared" si="0"/>
        <v>0</v>
      </c>
    </row>
    <row r="15" spans="1:7" ht="17.399999999999999" x14ac:dyDescent="0.3">
      <c r="A15" s="178" t="s">
        <v>154</v>
      </c>
      <c r="B15" s="179">
        <v>22.5</v>
      </c>
      <c r="C15" s="185"/>
      <c r="D15" s="181"/>
      <c r="E15" s="182"/>
      <c r="F15" s="183">
        <v>0.06</v>
      </c>
      <c r="G15" s="184">
        <f t="shared" si="0"/>
        <v>0</v>
      </c>
    </row>
    <row r="16" spans="1:7" ht="17.399999999999999" x14ac:dyDescent="0.3">
      <c r="A16" s="178"/>
      <c r="B16" s="179">
        <v>30</v>
      </c>
      <c r="C16" s="185"/>
      <c r="D16" s="181"/>
      <c r="E16" s="182"/>
      <c r="F16" s="183">
        <v>0.06</v>
      </c>
      <c r="G16" s="184">
        <f t="shared" si="0"/>
        <v>0</v>
      </c>
    </row>
    <row r="17" spans="1:7" ht="17.399999999999999" x14ac:dyDescent="0.3">
      <c r="A17" s="178"/>
      <c r="B17" s="179">
        <v>42.5</v>
      </c>
      <c r="C17" s="185"/>
      <c r="D17" s="181"/>
      <c r="E17" s="182"/>
      <c r="F17" s="183">
        <v>0.06</v>
      </c>
      <c r="G17" s="184">
        <f t="shared" si="0"/>
        <v>0</v>
      </c>
    </row>
    <row r="18" spans="1:7" ht="17.399999999999999" x14ac:dyDescent="0.3">
      <c r="A18" s="178"/>
      <c r="B18" s="179">
        <v>50</v>
      </c>
      <c r="C18" s="185"/>
      <c r="D18" s="181"/>
      <c r="E18" s="182"/>
      <c r="F18" s="183">
        <v>0.06</v>
      </c>
      <c r="G18" s="184">
        <f t="shared" si="0"/>
        <v>0</v>
      </c>
    </row>
    <row r="19" spans="1:7" ht="17.399999999999999" x14ac:dyDescent="0.3">
      <c r="A19" s="911" t="s">
        <v>310</v>
      </c>
      <c r="B19" s="912"/>
      <c r="C19" s="187">
        <f>SUM(C7:C18)+SUM(D7:D18)</f>
        <v>0</v>
      </c>
      <c r="D19" s="188"/>
      <c r="E19" s="189"/>
      <c r="F19" s="189"/>
    </row>
    <row r="20" spans="1:7" ht="17.399999999999999" x14ac:dyDescent="0.3">
      <c r="A20" s="913" t="s">
        <v>312</v>
      </c>
      <c r="B20" s="914"/>
      <c r="C20" s="932"/>
      <c r="D20" s="170"/>
      <c r="E20" s="906" t="s">
        <v>249</v>
      </c>
      <c r="F20" s="906"/>
      <c r="G20" s="190">
        <f>SUM(G7:G18)</f>
        <v>0</v>
      </c>
    </row>
    <row r="21" spans="1:7" ht="37.950000000000003" customHeight="1" x14ac:dyDescent="0.3">
      <c r="A21" s="909" t="s">
        <v>311</v>
      </c>
      <c r="B21" s="910"/>
      <c r="C21" s="280">
        <f>SUM(E7:E18)+C19</f>
        <v>0</v>
      </c>
      <c r="E21" s="907" t="s">
        <v>250</v>
      </c>
      <c r="F21" s="907"/>
      <c r="G21" s="192">
        <f xml:space="preserve"> G20*22%</f>
        <v>0</v>
      </c>
    </row>
    <row r="22" spans="1:7" ht="36.6" customHeight="1" x14ac:dyDescent="0.3">
      <c r="A22" s="279" t="s">
        <v>251</v>
      </c>
      <c r="B22" s="1"/>
      <c r="C22" s="1"/>
      <c r="E22" s="908" t="s">
        <v>252</v>
      </c>
      <c r="F22" s="908"/>
      <c r="G22" s="193">
        <f>SUM(G20+G21)</f>
        <v>0</v>
      </c>
    </row>
    <row r="23" spans="1:7" ht="42.75" customHeight="1" x14ac:dyDescent="0.3">
      <c r="A23" s="194"/>
      <c r="B23" s="1" t="s">
        <v>253</v>
      </c>
      <c r="C23" s="1"/>
      <c r="E23" s="900" t="s">
        <v>254</v>
      </c>
      <c r="F23" s="900"/>
      <c r="G23" s="195">
        <f>IF(AND(G20*20%&lt;=1.5*A23,G20*20%&lt;=60),G20*20%,IF(1.5*A23&lt;=60,1.5*A23,60))</f>
        <v>0</v>
      </c>
    </row>
    <row r="24" spans="1:7" ht="27.75" customHeight="1" x14ac:dyDescent="0.3">
      <c r="A24" s="196"/>
      <c r="B24" s="191"/>
      <c r="C24" s="197"/>
      <c r="E24" s="198"/>
      <c r="F24" s="199" t="s">
        <v>255</v>
      </c>
      <c r="G24" s="200">
        <f>SUM(G22:G23)</f>
        <v>0</v>
      </c>
    </row>
    <row r="25" spans="1:7" ht="19.95" customHeight="1" x14ac:dyDescent="0.3">
      <c r="A25" s="170"/>
      <c r="B25" s="170"/>
      <c r="C25" s="170"/>
      <c r="D25" s="170"/>
      <c r="E25" s="201"/>
      <c r="F25" s="201"/>
      <c r="G25" s="170"/>
    </row>
    <row r="26" spans="1:7" ht="39.75" customHeight="1" x14ac:dyDescent="0.25">
      <c r="A26" s="869" t="s">
        <v>256</v>
      </c>
      <c r="B26" s="869"/>
      <c r="C26" s="869"/>
      <c r="D26" s="869"/>
      <c r="E26" s="869"/>
      <c r="F26" s="869"/>
      <c r="G26" s="869"/>
    </row>
    <row r="27" spans="1:7" ht="37.950000000000003" customHeight="1" x14ac:dyDescent="0.25">
      <c r="A27" s="901" t="s">
        <v>257</v>
      </c>
      <c r="B27" s="901"/>
      <c r="C27" s="901"/>
      <c r="D27" s="901"/>
      <c r="E27" s="901"/>
      <c r="F27" s="901"/>
      <c r="G27" s="901"/>
    </row>
    <row r="28" spans="1:7" ht="61.2" customHeight="1" x14ac:dyDescent="0.25">
      <c r="A28" s="869" t="s">
        <v>258</v>
      </c>
      <c r="B28" s="869"/>
      <c r="C28" s="869"/>
      <c r="D28" s="869"/>
      <c r="E28" s="869"/>
      <c r="F28" s="869"/>
      <c r="G28" s="869"/>
    </row>
    <row r="29" spans="1:7" ht="39.75" customHeight="1" x14ac:dyDescent="0.25">
      <c r="A29" s="902" t="s">
        <v>259</v>
      </c>
      <c r="B29" s="902"/>
      <c r="C29" s="902"/>
      <c r="D29" s="902"/>
      <c r="E29" s="902"/>
      <c r="F29" s="902"/>
      <c r="G29" s="902"/>
    </row>
    <row r="30" spans="1:7" ht="59.25" customHeight="1" x14ac:dyDescent="0.25">
      <c r="A30" s="903" t="s">
        <v>260</v>
      </c>
      <c r="B30" s="903"/>
      <c r="C30" s="903"/>
      <c r="D30" s="903"/>
      <c r="E30" s="903"/>
      <c r="F30" s="903"/>
      <c r="G30" s="903"/>
    </row>
    <row r="31" spans="1:7" ht="17.399999999999999" x14ac:dyDescent="0.25">
      <c r="A31" s="882" t="s">
        <v>261</v>
      </c>
      <c r="B31" s="883"/>
      <c r="C31" s="883"/>
      <c r="D31" s="883"/>
      <c r="E31" s="883"/>
      <c r="F31" s="883"/>
      <c r="G31" s="884"/>
    </row>
    <row r="32" spans="1:7" ht="36.6" x14ac:dyDescent="0.25">
      <c r="A32" s="202" t="s">
        <v>7</v>
      </c>
      <c r="B32" s="202" t="s">
        <v>35</v>
      </c>
      <c r="C32" s="203" t="s">
        <v>26</v>
      </c>
      <c r="D32" s="203" t="s">
        <v>262</v>
      </c>
      <c r="E32" s="202" t="s">
        <v>14</v>
      </c>
      <c r="F32" s="202" t="s">
        <v>263</v>
      </c>
      <c r="G32" s="203" t="s">
        <v>264</v>
      </c>
    </row>
    <row r="33" spans="1:7" ht="17.399999999999999" x14ac:dyDescent="0.3">
      <c r="A33" s="204"/>
      <c r="B33" s="204"/>
      <c r="C33" s="204"/>
      <c r="D33" s="204"/>
      <c r="E33" s="204"/>
      <c r="F33" s="204"/>
      <c r="G33" s="205"/>
    </row>
    <row r="34" spans="1:7" ht="17.399999999999999" x14ac:dyDescent="0.3">
      <c r="A34" s="204"/>
      <c r="B34" s="204"/>
      <c r="C34" s="204"/>
      <c r="D34" s="204"/>
      <c r="E34" s="204"/>
      <c r="F34" s="204"/>
      <c r="G34" s="205"/>
    </row>
    <row r="35" spans="1:7" ht="17.399999999999999" x14ac:dyDescent="0.3">
      <c r="A35" s="204"/>
      <c r="B35" s="204"/>
      <c r="C35" s="204"/>
      <c r="D35" s="204"/>
      <c r="E35" s="204"/>
      <c r="F35" s="204"/>
      <c r="G35" s="205"/>
    </row>
    <row r="36" spans="1:7" ht="17.399999999999999" x14ac:dyDescent="0.3">
      <c r="A36" s="204"/>
      <c r="B36" s="204"/>
      <c r="C36" s="204"/>
      <c r="D36" s="204"/>
      <c r="E36" s="204"/>
      <c r="F36" s="204"/>
      <c r="G36" s="205"/>
    </row>
    <row r="37" spans="1:7" ht="17.399999999999999" x14ac:dyDescent="0.3">
      <c r="A37" s="204"/>
      <c r="B37" s="204"/>
      <c r="C37" s="204"/>
      <c r="D37" s="204"/>
      <c r="E37" s="204"/>
      <c r="F37" s="204"/>
      <c r="G37" s="205"/>
    </row>
    <row r="38" spans="1:7" ht="18" customHeight="1" x14ac:dyDescent="0.25">
      <c r="A38" s="885" t="s">
        <v>265</v>
      </c>
      <c r="B38" s="885"/>
      <c r="C38" s="885"/>
      <c r="D38" s="886"/>
      <c r="E38" s="889" t="s">
        <v>120</v>
      </c>
      <c r="F38" s="890"/>
      <c r="G38" s="206">
        <f>SUM(G33:G37)</f>
        <v>0</v>
      </c>
    </row>
    <row r="39" spans="1:7" ht="18" customHeight="1" x14ac:dyDescent="0.25">
      <c r="A39" s="887"/>
      <c r="B39" s="887"/>
      <c r="C39" s="887"/>
      <c r="D39" s="888"/>
      <c r="E39" s="891" t="s">
        <v>266</v>
      </c>
      <c r="F39" s="892"/>
      <c r="G39" s="895">
        <f>G23</f>
        <v>0</v>
      </c>
    </row>
    <row r="40" spans="1:7" ht="22.5" customHeight="1" x14ac:dyDescent="0.25">
      <c r="A40" s="887"/>
      <c r="B40" s="887"/>
      <c r="C40" s="887"/>
      <c r="D40" s="888"/>
      <c r="E40" s="893"/>
      <c r="F40" s="894"/>
      <c r="G40" s="896"/>
    </row>
    <row r="41" spans="1:7" ht="13.95" customHeight="1" x14ac:dyDescent="0.25">
      <c r="A41" s="887"/>
      <c r="B41" s="887"/>
      <c r="C41" s="887"/>
      <c r="D41" s="888"/>
      <c r="E41" s="893"/>
      <c r="F41" s="894"/>
      <c r="G41" s="897"/>
    </row>
    <row r="42" spans="1:7" ht="23.25" customHeight="1" x14ac:dyDescent="0.3">
      <c r="A42" s="207"/>
      <c r="B42" s="207"/>
      <c r="C42" s="207"/>
      <c r="D42" s="208"/>
      <c r="E42" s="898" t="s">
        <v>267</v>
      </c>
      <c r="F42" s="899"/>
      <c r="G42" s="209">
        <f>(G38-G39)</f>
        <v>0</v>
      </c>
    </row>
    <row r="43" spans="1:7" ht="18" customHeight="1" x14ac:dyDescent="0.25">
      <c r="A43" s="210"/>
      <c r="B43" s="210"/>
      <c r="C43" s="210"/>
      <c r="D43" s="210"/>
      <c r="E43" s="211"/>
      <c r="F43" s="211"/>
      <c r="G43" s="212"/>
    </row>
    <row r="44" spans="1:7" ht="24" customHeight="1" x14ac:dyDescent="0.25">
      <c r="A44" s="873" t="s">
        <v>268</v>
      </c>
      <c r="B44" s="874"/>
      <c r="C44" s="874"/>
      <c r="D44" s="874"/>
      <c r="E44" s="874"/>
      <c r="F44" s="874"/>
      <c r="G44" s="875"/>
    </row>
    <row r="45" spans="1:7" ht="36.6" x14ac:dyDescent="0.25">
      <c r="A45" s="213" t="s">
        <v>7</v>
      </c>
      <c r="B45" s="213" t="s">
        <v>35</v>
      </c>
      <c r="C45" s="214" t="s">
        <v>26</v>
      </c>
      <c r="D45" s="214" t="s">
        <v>269</v>
      </c>
      <c r="E45" s="213" t="s">
        <v>38</v>
      </c>
      <c r="F45" s="214" t="s">
        <v>270</v>
      </c>
      <c r="G45" s="214" t="s">
        <v>271</v>
      </c>
    </row>
    <row r="46" spans="1:7" ht="17.399999999999999" x14ac:dyDescent="0.3">
      <c r="A46" s="215"/>
      <c r="B46" s="215"/>
      <c r="C46" s="215"/>
      <c r="D46" s="215"/>
      <c r="E46" s="215"/>
      <c r="F46" s="215"/>
      <c r="G46" s="205"/>
    </row>
    <row r="47" spans="1:7" ht="17.399999999999999" x14ac:dyDescent="0.3">
      <c r="A47" s="215"/>
      <c r="B47" s="215"/>
      <c r="C47" s="215"/>
      <c r="D47" s="215"/>
      <c r="E47" s="215"/>
      <c r="F47" s="215"/>
      <c r="G47" s="205"/>
    </row>
    <row r="48" spans="1:7" ht="17.399999999999999" x14ac:dyDescent="0.3">
      <c r="A48" s="215"/>
      <c r="B48" s="215"/>
      <c r="C48" s="215"/>
      <c r="D48" s="215"/>
      <c r="E48" s="215"/>
      <c r="F48" s="215"/>
      <c r="G48" s="205"/>
    </row>
    <row r="49" spans="1:7" ht="17.399999999999999" x14ac:dyDescent="0.3">
      <c r="A49" s="215"/>
      <c r="B49" s="215"/>
      <c r="C49" s="215"/>
      <c r="D49" s="215"/>
      <c r="E49" s="215"/>
      <c r="F49" s="215"/>
      <c r="G49" s="205"/>
    </row>
    <row r="50" spans="1:7" ht="17.399999999999999" x14ac:dyDescent="0.3">
      <c r="A50" s="215"/>
      <c r="B50" s="215"/>
      <c r="C50" s="215"/>
      <c r="D50" s="215"/>
      <c r="E50" s="215"/>
      <c r="F50" s="215"/>
      <c r="G50" s="205"/>
    </row>
    <row r="51" spans="1:7" ht="17.399999999999999" x14ac:dyDescent="0.3">
      <c r="A51" s="215"/>
      <c r="B51" s="215"/>
      <c r="C51" s="215"/>
      <c r="D51" s="215"/>
      <c r="E51" s="215"/>
      <c r="F51" s="215"/>
      <c r="G51" s="205"/>
    </row>
    <row r="52" spans="1:7" ht="17.399999999999999" x14ac:dyDescent="0.3">
      <c r="A52" s="216"/>
      <c r="B52" s="216"/>
      <c r="C52" s="216"/>
      <c r="D52" s="216"/>
      <c r="E52" s="217"/>
      <c r="F52" s="218" t="s">
        <v>120</v>
      </c>
      <c r="G52" s="219">
        <f>SUM(G46:G51)</f>
        <v>0</v>
      </c>
    </row>
    <row r="53" spans="1:7" ht="52.2" customHeight="1" x14ac:dyDescent="0.3">
      <c r="A53" s="876" t="s">
        <v>272</v>
      </c>
      <c r="B53" s="876"/>
      <c r="C53" s="876"/>
      <c r="D53" s="876"/>
      <c r="E53" s="876"/>
      <c r="F53" s="220" t="s">
        <v>273</v>
      </c>
      <c r="G53" s="221">
        <f>G22*15%</f>
        <v>0</v>
      </c>
    </row>
    <row r="54" spans="1:7" ht="73.5" customHeight="1" x14ac:dyDescent="0.3">
      <c r="A54" s="876"/>
      <c r="B54" s="876"/>
      <c r="C54" s="876"/>
      <c r="D54" s="876"/>
      <c r="E54" s="876"/>
      <c r="F54" s="222" t="s">
        <v>274</v>
      </c>
      <c r="G54" s="223">
        <f>IF(G52&lt;G53,G52,G53)</f>
        <v>0</v>
      </c>
    </row>
    <row r="55" spans="1:7" ht="55.95" customHeight="1" x14ac:dyDescent="0.25">
      <c r="A55" s="877" t="s">
        <v>275</v>
      </c>
      <c r="B55" s="877"/>
      <c r="C55" s="877"/>
      <c r="D55" s="877"/>
      <c r="E55" s="877"/>
      <c r="F55" s="862"/>
      <c r="G55" s="862"/>
    </row>
    <row r="56" spans="1:7" ht="46.5" customHeight="1" x14ac:dyDescent="0.25">
      <c r="A56" s="862" t="s">
        <v>276</v>
      </c>
      <c r="B56" s="862"/>
      <c r="C56" s="862"/>
      <c r="D56" s="862"/>
      <c r="E56" s="862"/>
      <c r="F56" s="862"/>
      <c r="G56" s="862"/>
    </row>
    <row r="57" spans="1:7" ht="39" customHeight="1" x14ac:dyDescent="0.3">
      <c r="A57" s="878" t="s">
        <v>277</v>
      </c>
      <c r="B57" s="879"/>
      <c r="C57" s="879"/>
      <c r="D57" s="879"/>
      <c r="E57" s="879"/>
      <c r="F57" s="879"/>
      <c r="G57" s="880"/>
    </row>
    <row r="58" spans="1:7" ht="36.6" x14ac:dyDescent="0.3">
      <c r="A58" s="224" t="s">
        <v>7</v>
      </c>
      <c r="B58" s="224" t="s">
        <v>35</v>
      </c>
      <c r="C58" s="225" t="s">
        <v>26</v>
      </c>
      <c r="D58" s="225" t="s">
        <v>262</v>
      </c>
      <c r="E58" s="224" t="s">
        <v>14</v>
      </c>
      <c r="F58" s="226" t="s">
        <v>278</v>
      </c>
      <c r="G58" s="227" t="s">
        <v>279</v>
      </c>
    </row>
    <row r="59" spans="1:7" ht="17.399999999999999" x14ac:dyDescent="0.3">
      <c r="A59" s="204"/>
      <c r="B59" s="204"/>
      <c r="C59" s="204"/>
      <c r="D59" s="204"/>
      <c r="E59" s="204"/>
      <c r="F59" s="204"/>
      <c r="G59" s="228"/>
    </row>
    <row r="60" spans="1:7" ht="17.399999999999999" x14ac:dyDescent="0.3">
      <c r="A60" s="204"/>
      <c r="B60" s="204"/>
      <c r="C60" s="204"/>
      <c r="D60" s="204"/>
      <c r="E60" s="204"/>
      <c r="F60" s="204"/>
      <c r="G60" s="228"/>
    </row>
    <row r="61" spans="1:7" ht="17.399999999999999" x14ac:dyDescent="0.3">
      <c r="A61" s="204"/>
      <c r="B61" s="204"/>
      <c r="C61" s="204"/>
      <c r="D61" s="204"/>
      <c r="E61" s="204"/>
      <c r="F61" s="204"/>
      <c r="G61" s="228"/>
    </row>
    <row r="62" spans="1:7" ht="17.399999999999999" x14ac:dyDescent="0.3">
      <c r="A62" s="204"/>
      <c r="B62" s="204"/>
      <c r="C62" s="204"/>
      <c r="D62" s="204"/>
      <c r="E62" s="204"/>
      <c r="F62" s="204"/>
      <c r="G62" s="228"/>
    </row>
    <row r="63" spans="1:7" ht="17.399999999999999" x14ac:dyDescent="0.3">
      <c r="A63" s="204"/>
      <c r="B63" s="204"/>
      <c r="C63" s="204"/>
      <c r="D63" s="204"/>
      <c r="E63" s="204"/>
      <c r="F63" s="204"/>
      <c r="G63" s="228"/>
    </row>
    <row r="64" spans="1:7" ht="17.399999999999999" x14ac:dyDescent="0.3">
      <c r="A64" s="204"/>
      <c r="B64" s="204"/>
      <c r="C64" s="204"/>
      <c r="D64" s="204"/>
      <c r="E64" s="204"/>
      <c r="F64" s="204"/>
      <c r="G64" s="228"/>
    </row>
    <row r="65" spans="1:7" ht="17.399999999999999" x14ac:dyDescent="0.3">
      <c r="A65" s="204"/>
      <c r="B65" s="204"/>
      <c r="C65" s="204"/>
      <c r="D65" s="204"/>
      <c r="E65" s="204"/>
      <c r="F65" s="204"/>
      <c r="G65" s="228"/>
    </row>
    <row r="66" spans="1:7" ht="17.399999999999999" x14ac:dyDescent="0.3">
      <c r="A66" s="204"/>
      <c r="B66" s="204"/>
      <c r="C66" s="204"/>
      <c r="D66" s="204"/>
      <c r="E66" s="204"/>
      <c r="F66" s="204"/>
      <c r="G66" s="228"/>
    </row>
    <row r="67" spans="1:7" ht="17.399999999999999" x14ac:dyDescent="0.3">
      <c r="A67" s="204"/>
      <c r="B67" s="204"/>
      <c r="C67" s="204"/>
      <c r="D67" s="204"/>
      <c r="E67" s="204"/>
      <c r="F67" s="204"/>
      <c r="G67" s="228"/>
    </row>
    <row r="68" spans="1:7" ht="17.399999999999999" x14ac:dyDescent="0.3">
      <c r="A68" s="204"/>
      <c r="B68" s="204"/>
      <c r="C68" s="204"/>
      <c r="D68" s="204"/>
      <c r="E68" s="204"/>
      <c r="F68" s="204"/>
      <c r="G68" s="228"/>
    </row>
    <row r="69" spans="1:7" ht="17.399999999999999" x14ac:dyDescent="0.3">
      <c r="A69" s="204"/>
      <c r="B69" s="204"/>
      <c r="C69" s="204"/>
      <c r="D69" s="204"/>
      <c r="E69" s="204"/>
      <c r="F69" s="204"/>
      <c r="G69" s="228"/>
    </row>
    <row r="70" spans="1:7" ht="17.399999999999999" x14ac:dyDescent="0.3">
      <c r="A70" s="204"/>
      <c r="B70" s="204"/>
      <c r="C70" s="204"/>
      <c r="D70" s="204"/>
      <c r="E70" s="204"/>
      <c r="F70" s="204"/>
      <c r="G70" s="228"/>
    </row>
    <row r="71" spans="1:7" ht="17.399999999999999" x14ac:dyDescent="0.3">
      <c r="A71" s="204"/>
      <c r="B71" s="204"/>
      <c r="C71" s="204"/>
      <c r="D71" s="204"/>
      <c r="E71" s="204"/>
      <c r="F71" s="204"/>
      <c r="G71" s="228"/>
    </row>
    <row r="72" spans="1:7" ht="17.399999999999999" x14ac:dyDescent="0.3">
      <c r="A72" s="204"/>
      <c r="B72" s="204"/>
      <c r="C72" s="204"/>
      <c r="D72" s="204"/>
      <c r="E72" s="204"/>
      <c r="F72" s="204"/>
      <c r="G72" s="228"/>
    </row>
    <row r="73" spans="1:7" ht="17.399999999999999" x14ac:dyDescent="0.3">
      <c r="A73" s="204"/>
      <c r="B73" s="204"/>
      <c r="C73" s="204"/>
      <c r="D73" s="204"/>
      <c r="E73" s="204"/>
      <c r="F73" s="204"/>
      <c r="G73" s="228"/>
    </row>
    <row r="74" spans="1:7" ht="17.399999999999999" x14ac:dyDescent="0.3">
      <c r="A74" s="204"/>
      <c r="B74" s="204"/>
      <c r="C74" s="204"/>
      <c r="D74" s="204"/>
      <c r="E74" s="204"/>
      <c r="F74" s="204"/>
      <c r="G74" s="228"/>
    </row>
    <row r="75" spans="1:7" ht="17.399999999999999" x14ac:dyDescent="0.3">
      <c r="A75" s="204"/>
      <c r="B75" s="204"/>
      <c r="C75" s="204"/>
      <c r="D75" s="204"/>
      <c r="E75" s="204"/>
      <c r="F75" s="204"/>
      <c r="G75" s="228"/>
    </row>
    <row r="76" spans="1:7" ht="17.399999999999999" x14ac:dyDescent="0.3">
      <c r="A76" s="204"/>
      <c r="B76" s="204"/>
      <c r="C76" s="204"/>
      <c r="D76" s="204"/>
      <c r="E76" s="204"/>
      <c r="F76" s="204"/>
      <c r="G76" s="228"/>
    </row>
    <row r="77" spans="1:7" ht="17.399999999999999" x14ac:dyDescent="0.3">
      <c r="A77" s="204"/>
      <c r="B77" s="204"/>
      <c r="C77" s="204"/>
      <c r="D77" s="204"/>
      <c r="E77" s="204"/>
      <c r="F77" s="204"/>
      <c r="G77" s="228"/>
    </row>
    <row r="78" spans="1:7" ht="17.399999999999999" x14ac:dyDescent="0.3">
      <c r="A78" s="204"/>
      <c r="B78" s="204"/>
      <c r="C78" s="204"/>
      <c r="D78" s="204"/>
      <c r="E78" s="204"/>
      <c r="F78" s="204"/>
      <c r="G78" s="228"/>
    </row>
    <row r="79" spans="1:7" ht="17.399999999999999" x14ac:dyDescent="0.3">
      <c r="A79" s="204"/>
      <c r="B79" s="204"/>
      <c r="C79" s="204"/>
      <c r="D79" s="204"/>
      <c r="E79" s="204"/>
      <c r="F79" s="204"/>
      <c r="G79" s="228"/>
    </row>
    <row r="80" spans="1:7" ht="17.399999999999999" x14ac:dyDescent="0.3">
      <c r="A80" s="204"/>
      <c r="B80" s="204"/>
      <c r="C80" s="204"/>
      <c r="D80" s="204"/>
      <c r="E80" s="204"/>
      <c r="F80" s="204"/>
      <c r="G80" s="228"/>
    </row>
    <row r="81" spans="1:7" ht="17.399999999999999" x14ac:dyDescent="0.3">
      <c r="A81" s="204"/>
      <c r="B81" s="204"/>
      <c r="C81" s="204"/>
      <c r="D81" s="204"/>
      <c r="E81" s="204"/>
      <c r="F81" s="204"/>
      <c r="G81" s="228"/>
    </row>
    <row r="82" spans="1:7" ht="17.399999999999999" x14ac:dyDescent="0.3">
      <c r="A82" s="204"/>
      <c r="B82" s="204"/>
      <c r="C82" s="204"/>
      <c r="D82" s="204"/>
      <c r="E82" s="204"/>
      <c r="F82" s="204"/>
      <c r="G82" s="228"/>
    </row>
    <row r="83" spans="1:7" ht="17.399999999999999" x14ac:dyDescent="0.3">
      <c r="A83" s="204"/>
      <c r="B83" s="204"/>
      <c r="C83" s="204"/>
      <c r="D83" s="204"/>
      <c r="E83" s="204"/>
      <c r="F83" s="204"/>
      <c r="G83" s="228"/>
    </row>
    <row r="84" spans="1:7" ht="17.399999999999999" x14ac:dyDescent="0.3">
      <c r="A84" s="204"/>
      <c r="B84" s="204"/>
      <c r="C84" s="204"/>
      <c r="D84" s="204"/>
      <c r="E84" s="204"/>
      <c r="F84" s="204"/>
      <c r="G84" s="228"/>
    </row>
    <row r="85" spans="1:7" ht="17.399999999999999" x14ac:dyDescent="0.3">
      <c r="A85" s="204"/>
      <c r="B85" s="204"/>
      <c r="C85" s="204"/>
      <c r="D85" s="204"/>
      <c r="E85" s="204"/>
      <c r="F85" s="204"/>
      <c r="G85" s="228"/>
    </row>
    <row r="86" spans="1:7" ht="17.399999999999999" x14ac:dyDescent="0.3">
      <c r="A86" s="204"/>
      <c r="B86" s="204"/>
      <c r="C86" s="204"/>
      <c r="D86" s="204"/>
      <c r="E86" s="204"/>
      <c r="F86" s="204"/>
      <c r="G86" s="228"/>
    </row>
    <row r="87" spans="1:7" ht="17.399999999999999" x14ac:dyDescent="0.3">
      <c r="A87" s="204"/>
      <c r="B87" s="204"/>
      <c r="C87" s="204"/>
      <c r="D87" s="204"/>
      <c r="E87" s="204"/>
      <c r="F87" s="204"/>
      <c r="G87" s="228"/>
    </row>
    <row r="88" spans="1:7" ht="18" thickBot="1" x14ac:dyDescent="0.35">
      <c r="A88" s="204"/>
      <c r="B88" s="204"/>
      <c r="C88" s="204"/>
      <c r="D88" s="204"/>
      <c r="E88" s="204"/>
      <c r="F88" s="204"/>
      <c r="G88" s="228"/>
    </row>
    <row r="89" spans="1:7" ht="17.399999999999999" x14ac:dyDescent="0.3">
      <c r="D89" s="881" t="s">
        <v>280</v>
      </c>
      <c r="E89" s="881"/>
      <c r="F89" s="881"/>
      <c r="G89" s="229">
        <f>SUM(G59:G88)</f>
        <v>0</v>
      </c>
    </row>
    <row r="90" spans="1:7" ht="17.399999999999999" x14ac:dyDescent="0.3">
      <c r="D90" s="870" t="s">
        <v>281</v>
      </c>
      <c r="E90" s="870"/>
      <c r="F90" s="870"/>
      <c r="G90" s="230">
        <f>G54</f>
        <v>0</v>
      </c>
    </row>
    <row r="91" spans="1:7" ht="17.399999999999999" x14ac:dyDescent="0.3">
      <c r="D91" s="871" t="s">
        <v>282</v>
      </c>
      <c r="E91" s="871"/>
      <c r="F91" s="871"/>
      <c r="G91" s="231">
        <f>SUM(G89:G90)</f>
        <v>0</v>
      </c>
    </row>
    <row r="92" spans="1:7" ht="17.399999999999999" x14ac:dyDescent="0.3">
      <c r="D92" s="871" t="s">
        <v>283</v>
      </c>
      <c r="E92" s="871"/>
      <c r="F92" s="871"/>
      <c r="G92" s="232">
        <f>G22</f>
        <v>0</v>
      </c>
    </row>
    <row r="93" spans="1:7" ht="17.399999999999999" x14ac:dyDescent="0.3">
      <c r="D93" s="872" t="s">
        <v>284</v>
      </c>
      <c r="E93" s="872"/>
      <c r="F93" s="872"/>
      <c r="G93" s="233">
        <f>(G91-G92)</f>
        <v>0</v>
      </c>
    </row>
    <row r="94" spans="1:7" ht="52.2" customHeight="1" x14ac:dyDescent="0.25">
      <c r="A94" s="862" t="s">
        <v>285</v>
      </c>
      <c r="B94" s="862"/>
      <c r="C94" s="862"/>
      <c r="D94" s="862"/>
      <c r="E94" s="862"/>
      <c r="F94" s="862"/>
      <c r="G94" s="862"/>
    </row>
    <row r="95" spans="1:7" ht="41.25" customHeight="1" x14ac:dyDescent="0.25">
      <c r="A95" s="862" t="s">
        <v>276</v>
      </c>
      <c r="B95" s="862"/>
      <c r="C95" s="862"/>
      <c r="D95" s="862"/>
      <c r="E95" s="862"/>
      <c r="F95" s="862"/>
      <c r="G95" s="862"/>
    </row>
    <row r="96" spans="1:7" ht="43.5" customHeight="1" x14ac:dyDescent="0.25">
      <c r="A96" s="862" t="s">
        <v>286</v>
      </c>
      <c r="B96" s="862"/>
      <c r="C96" s="862"/>
      <c r="D96" s="862"/>
      <c r="E96" s="862"/>
      <c r="F96" s="862"/>
      <c r="G96" s="862"/>
    </row>
    <row r="97" spans="1:7" ht="17.399999999999999" x14ac:dyDescent="0.25">
      <c r="A97" s="863" t="s">
        <v>287</v>
      </c>
      <c r="B97" s="864"/>
      <c r="C97" s="864"/>
      <c r="D97" s="864"/>
      <c r="E97" s="864"/>
      <c r="F97" s="864"/>
      <c r="G97" s="865"/>
    </row>
    <row r="98" spans="1:7" ht="36.6" x14ac:dyDescent="0.25">
      <c r="A98" s="234" t="s">
        <v>7</v>
      </c>
      <c r="B98" s="234" t="s">
        <v>35</v>
      </c>
      <c r="C98" s="235" t="s">
        <v>26</v>
      </c>
      <c r="D98" s="235" t="s">
        <v>269</v>
      </c>
      <c r="E98" s="234" t="s">
        <v>38</v>
      </c>
      <c r="F98" s="234" t="s">
        <v>278</v>
      </c>
      <c r="G98" s="235" t="s">
        <v>264</v>
      </c>
    </row>
    <row r="99" spans="1:7" ht="17.399999999999999" x14ac:dyDescent="0.3">
      <c r="A99" s="236"/>
      <c r="B99" s="236"/>
      <c r="C99" s="236"/>
      <c r="D99" s="236"/>
      <c r="E99" s="236"/>
      <c r="F99" s="236"/>
      <c r="G99" s="237"/>
    </row>
    <row r="100" spans="1:7" ht="17.399999999999999" x14ac:dyDescent="0.3">
      <c r="A100" s="236"/>
      <c r="B100" s="236"/>
      <c r="C100" s="236"/>
      <c r="D100" s="236"/>
      <c r="E100" s="236"/>
      <c r="F100" s="236"/>
      <c r="G100" s="237"/>
    </row>
    <row r="101" spans="1:7" ht="17.399999999999999" x14ac:dyDescent="0.3">
      <c r="A101" s="236"/>
      <c r="B101" s="236"/>
      <c r="C101" s="236"/>
      <c r="D101" s="236"/>
      <c r="E101" s="236"/>
      <c r="F101" s="236"/>
      <c r="G101" s="237"/>
    </row>
    <row r="102" spans="1:7" ht="17.399999999999999" x14ac:dyDescent="0.3">
      <c r="A102" s="236"/>
      <c r="B102" s="236"/>
      <c r="C102" s="236"/>
      <c r="D102" s="236"/>
      <c r="E102" s="236"/>
      <c r="F102" s="236"/>
      <c r="G102" s="237"/>
    </row>
    <row r="103" spans="1:7" ht="17.399999999999999" x14ac:dyDescent="0.3">
      <c r="A103" s="236"/>
      <c r="B103" s="236"/>
      <c r="C103" s="236"/>
      <c r="D103" s="236"/>
      <c r="E103" s="236"/>
      <c r="F103" s="236"/>
      <c r="G103" s="237"/>
    </row>
    <row r="104" spans="1:7" ht="17.399999999999999" x14ac:dyDescent="0.3">
      <c r="A104" s="236"/>
      <c r="B104" s="236"/>
      <c r="C104" s="236"/>
      <c r="D104" s="236"/>
      <c r="E104" s="236"/>
      <c r="F104" s="236"/>
      <c r="G104" s="237"/>
    </row>
    <row r="105" spans="1:7" ht="17.399999999999999" x14ac:dyDescent="0.3">
      <c r="A105" s="236"/>
      <c r="B105" s="236"/>
      <c r="C105" s="236"/>
      <c r="D105" s="236"/>
      <c r="E105" s="236"/>
      <c r="F105" s="236"/>
      <c r="G105" s="237"/>
    </row>
    <row r="106" spans="1:7" ht="17.399999999999999" x14ac:dyDescent="0.3">
      <c r="A106" s="236"/>
      <c r="B106" s="236"/>
      <c r="C106" s="236"/>
      <c r="D106" s="236"/>
      <c r="E106" s="236"/>
      <c r="F106" s="236"/>
      <c r="G106" s="237"/>
    </row>
    <row r="107" spans="1:7" ht="17.399999999999999" x14ac:dyDescent="0.3">
      <c r="A107" s="236"/>
      <c r="B107" s="236"/>
      <c r="C107" s="236"/>
      <c r="D107" s="236"/>
      <c r="E107" s="236"/>
      <c r="F107" s="236"/>
      <c r="G107" s="237"/>
    </row>
    <row r="108" spans="1:7" ht="17.399999999999999" x14ac:dyDescent="0.3">
      <c r="A108" s="236"/>
      <c r="B108" s="236"/>
      <c r="C108" s="236"/>
      <c r="D108" s="236"/>
      <c r="E108" s="236"/>
      <c r="F108" s="236"/>
      <c r="G108" s="237"/>
    </row>
    <row r="109" spans="1:7" ht="17.399999999999999" x14ac:dyDescent="0.3">
      <c r="A109" s="236"/>
      <c r="B109" s="236"/>
      <c r="C109" s="236"/>
      <c r="D109" s="236"/>
      <c r="E109" s="236"/>
      <c r="F109" s="236"/>
      <c r="G109" s="237"/>
    </row>
    <row r="110" spans="1:7" ht="17.399999999999999" x14ac:dyDescent="0.3">
      <c r="A110" s="236"/>
      <c r="B110" s="236"/>
      <c r="C110" s="236"/>
      <c r="D110" s="236"/>
      <c r="E110" s="236"/>
      <c r="F110" s="236"/>
      <c r="G110" s="237"/>
    </row>
    <row r="111" spans="1:7" ht="17.399999999999999" x14ac:dyDescent="0.3">
      <c r="A111" s="238"/>
      <c r="B111" s="238"/>
      <c r="C111" s="238"/>
      <c r="D111" s="238"/>
      <c r="E111" s="238"/>
      <c r="F111" s="238"/>
      <c r="G111" s="239"/>
    </row>
    <row r="112" spans="1:7" ht="17.399999999999999" x14ac:dyDescent="0.3">
      <c r="A112" s="240"/>
      <c r="B112" s="240"/>
      <c r="C112" s="240"/>
      <c r="D112" s="240"/>
      <c r="E112" s="240"/>
      <c r="F112" s="241" t="s">
        <v>288</v>
      </c>
      <c r="G112" s="242">
        <f>SUM(G99:G111)</f>
        <v>0</v>
      </c>
    </row>
    <row r="113" spans="1:7" ht="17.399999999999999" x14ac:dyDescent="0.3">
      <c r="A113" s="243"/>
      <c r="B113" s="243"/>
      <c r="C113" s="243"/>
      <c r="D113" s="243"/>
      <c r="E113" s="243"/>
      <c r="F113" s="244"/>
      <c r="G113" s="245"/>
    </row>
    <row r="114" spans="1:7" ht="17.399999999999999" x14ac:dyDescent="0.3">
      <c r="A114" s="243"/>
      <c r="B114" s="243"/>
      <c r="C114" s="243"/>
      <c r="D114" s="243"/>
      <c r="E114" s="243"/>
      <c r="F114" s="244"/>
      <c r="G114" s="245"/>
    </row>
    <row r="115" spans="1:7" ht="17.399999999999999" x14ac:dyDescent="0.3">
      <c r="A115" s="243"/>
      <c r="B115" s="243"/>
      <c r="C115" s="243"/>
      <c r="D115" s="243"/>
      <c r="E115" s="243"/>
      <c r="F115" s="244"/>
      <c r="G115" s="245"/>
    </row>
    <row r="116" spans="1:7" x14ac:dyDescent="0.25">
      <c r="A116" s="246"/>
      <c r="B116" s="246"/>
      <c r="C116" s="246"/>
      <c r="D116" s="246"/>
      <c r="E116" s="246"/>
      <c r="F116" s="246"/>
      <c r="G116" s="246"/>
    </row>
    <row r="117" spans="1:7" ht="17.399999999999999" x14ac:dyDescent="0.25">
      <c r="A117" s="866" t="s">
        <v>289</v>
      </c>
      <c r="B117" s="867"/>
      <c r="C117" s="867"/>
      <c r="D117" s="867"/>
      <c r="E117" s="867"/>
      <c r="F117" s="867"/>
      <c r="G117" s="868"/>
    </row>
    <row r="118" spans="1:7" ht="36.6" x14ac:dyDescent="0.25">
      <c r="A118" s="247" t="s">
        <v>7</v>
      </c>
      <c r="B118" s="247" t="s">
        <v>35</v>
      </c>
      <c r="C118" s="248" t="s">
        <v>26</v>
      </c>
      <c r="D118" s="248" t="s">
        <v>262</v>
      </c>
      <c r="E118" s="247" t="s">
        <v>14</v>
      </c>
      <c r="F118" s="247" t="s">
        <v>263</v>
      </c>
      <c r="G118" s="248" t="s">
        <v>264</v>
      </c>
    </row>
    <row r="119" spans="1:7" ht="17.399999999999999" x14ac:dyDescent="0.3">
      <c r="A119" s="204"/>
      <c r="B119" s="204"/>
      <c r="C119" s="204"/>
      <c r="D119" s="204"/>
      <c r="E119" s="204"/>
      <c r="F119" s="204"/>
      <c r="G119" s="228" t="s">
        <v>290</v>
      </c>
    </row>
    <row r="120" spans="1:7" ht="17.399999999999999" x14ac:dyDescent="0.3">
      <c r="A120" s="204"/>
      <c r="B120" s="204"/>
      <c r="C120" s="204"/>
      <c r="D120" s="204"/>
      <c r="E120" s="204"/>
      <c r="F120" s="204"/>
      <c r="G120" s="228"/>
    </row>
    <row r="121" spans="1:7" ht="17.399999999999999" x14ac:dyDescent="0.3">
      <c r="A121" s="204"/>
      <c r="B121" s="204"/>
      <c r="C121" s="204"/>
      <c r="D121" s="204"/>
      <c r="E121" s="204"/>
      <c r="F121" s="204"/>
      <c r="G121" s="228"/>
    </row>
    <row r="122" spans="1:7" ht="17.399999999999999" x14ac:dyDescent="0.3">
      <c r="A122" s="204"/>
      <c r="B122" s="204"/>
      <c r="C122" s="204"/>
      <c r="D122" s="204"/>
      <c r="E122" s="204"/>
      <c r="F122" s="204"/>
      <c r="G122" s="228"/>
    </row>
    <row r="123" spans="1:7" ht="17.399999999999999" x14ac:dyDescent="0.3">
      <c r="A123" s="204"/>
      <c r="B123" s="204"/>
      <c r="C123" s="204"/>
      <c r="D123" s="204"/>
      <c r="E123" s="204"/>
      <c r="F123" s="204"/>
      <c r="G123" s="228"/>
    </row>
    <row r="124" spans="1:7" ht="17.399999999999999" x14ac:dyDescent="0.3">
      <c r="A124" s="204"/>
      <c r="B124" s="204"/>
      <c r="C124" s="204"/>
      <c r="D124" s="204"/>
      <c r="E124" s="204"/>
      <c r="F124" s="204"/>
      <c r="G124" s="228"/>
    </row>
    <row r="125" spans="1:7" ht="17.399999999999999" x14ac:dyDescent="0.3">
      <c r="A125" s="204"/>
      <c r="B125" s="204"/>
      <c r="C125" s="204"/>
      <c r="D125" s="204"/>
      <c r="E125" s="204"/>
      <c r="F125" s="204"/>
      <c r="G125" s="228"/>
    </row>
    <row r="126" spans="1:7" ht="17.399999999999999" x14ac:dyDescent="0.3">
      <c r="A126" s="204"/>
      <c r="B126" s="204"/>
      <c r="C126" s="204"/>
      <c r="D126" s="204"/>
      <c r="E126" s="204"/>
      <c r="F126" s="204"/>
      <c r="G126" s="228"/>
    </row>
    <row r="127" spans="1:7" ht="17.399999999999999" x14ac:dyDescent="0.3">
      <c r="A127" s="204"/>
      <c r="B127" s="204"/>
      <c r="C127" s="204"/>
      <c r="D127" s="204"/>
      <c r="E127" s="204"/>
      <c r="F127" s="204"/>
      <c r="G127" s="228"/>
    </row>
    <row r="128" spans="1:7" ht="17.399999999999999" x14ac:dyDescent="0.3">
      <c r="A128" s="204"/>
      <c r="B128" s="204"/>
      <c r="C128" s="204"/>
      <c r="D128" s="204"/>
      <c r="E128" s="204"/>
      <c r="F128" s="204"/>
      <c r="G128" s="228"/>
    </row>
    <row r="129" spans="1:17" ht="17.399999999999999" x14ac:dyDescent="0.3">
      <c r="A129" s="204"/>
      <c r="B129" s="204"/>
      <c r="C129" s="204"/>
      <c r="D129" s="204"/>
      <c r="E129" s="204"/>
      <c r="F129" s="204"/>
      <c r="G129" s="228"/>
    </row>
    <row r="130" spans="1:17" ht="17.399999999999999" x14ac:dyDescent="0.3">
      <c r="A130" s="204"/>
      <c r="B130" s="204"/>
      <c r="C130" s="204"/>
      <c r="D130" s="204"/>
      <c r="E130" s="204"/>
      <c r="F130" s="204"/>
      <c r="G130" s="228"/>
    </row>
    <row r="131" spans="1:17" ht="17.399999999999999" x14ac:dyDescent="0.3">
      <c r="A131" s="249"/>
      <c r="B131" s="249"/>
      <c r="C131" s="249"/>
      <c r="D131" s="249"/>
      <c r="E131" s="249"/>
      <c r="F131" s="250" t="s">
        <v>288</v>
      </c>
      <c r="G131" s="931">
        <f>SUM(G119:G130)</f>
        <v>0</v>
      </c>
    </row>
    <row r="132" spans="1:17" ht="22.95" customHeight="1" x14ac:dyDescent="0.25"/>
    <row r="133" spans="1:17" ht="33.75" customHeight="1" x14ac:dyDescent="0.25">
      <c r="A133" s="869" t="s">
        <v>291</v>
      </c>
      <c r="B133" s="869"/>
      <c r="C133" s="869"/>
      <c r="D133" s="869"/>
      <c r="E133" s="869"/>
      <c r="F133" s="869"/>
      <c r="G133" s="869"/>
    </row>
    <row r="134" spans="1:17" ht="44.25" customHeight="1" x14ac:dyDescent="0.25">
      <c r="A134" s="869"/>
      <c r="B134" s="869"/>
      <c r="C134" s="869"/>
      <c r="D134" s="869"/>
      <c r="E134" s="869"/>
      <c r="F134" s="869"/>
      <c r="G134" s="869"/>
    </row>
    <row r="135" spans="1:17" ht="44.25" customHeight="1" x14ac:dyDescent="0.25">
      <c r="A135" s="862" t="s">
        <v>276</v>
      </c>
      <c r="B135" s="862"/>
      <c r="C135" s="862"/>
      <c r="D135" s="862"/>
      <c r="E135" s="862"/>
      <c r="F135" s="862"/>
      <c r="G135" s="862"/>
    </row>
    <row r="136" spans="1:17" ht="35.25" customHeight="1" x14ac:dyDescent="0.3">
      <c r="A136" s="813" t="s">
        <v>292</v>
      </c>
      <c r="B136" s="813"/>
      <c r="C136" s="813"/>
      <c r="D136" s="813"/>
      <c r="E136" s="813"/>
      <c r="F136" s="813"/>
      <c r="G136" s="251"/>
    </row>
    <row r="137" spans="1:17" ht="23.25" customHeight="1" x14ac:dyDescent="0.25">
      <c r="A137" s="848" t="s">
        <v>232</v>
      </c>
      <c r="B137" s="849"/>
      <c r="C137" s="849"/>
      <c r="D137" s="849"/>
      <c r="E137" s="849"/>
      <c r="F137" s="849"/>
      <c r="G137" s="850"/>
      <c r="H137" s="252"/>
      <c r="I137" s="252"/>
      <c r="J137" s="252"/>
      <c r="K137" s="252"/>
      <c r="L137" s="252"/>
      <c r="M137" s="252"/>
      <c r="N137" s="252"/>
    </row>
    <row r="138" spans="1:17" ht="17.399999999999999" customHeight="1" x14ac:dyDescent="0.35">
      <c r="A138" s="851" t="s">
        <v>233</v>
      </c>
      <c r="B138" s="852"/>
      <c r="C138" s="852"/>
      <c r="D138" s="852"/>
      <c r="E138" s="852"/>
      <c r="F138" s="852"/>
      <c r="G138" s="853"/>
      <c r="H138" s="253"/>
      <c r="I138" s="253"/>
      <c r="J138" s="253"/>
      <c r="K138" s="253"/>
      <c r="L138" s="253"/>
      <c r="M138" s="253"/>
      <c r="N138" s="253"/>
      <c r="O138" s="253"/>
      <c r="P138" s="253"/>
    </row>
    <row r="139" spans="1:17" ht="15.6" x14ac:dyDescent="0.3">
      <c r="A139" s="854"/>
      <c r="B139" s="855"/>
      <c r="C139" s="855"/>
      <c r="D139" s="855"/>
      <c r="E139" s="855"/>
      <c r="F139" s="855"/>
      <c r="G139" s="856"/>
    </row>
    <row r="140" spans="1:17" ht="18" customHeight="1" x14ac:dyDescent="0.3">
      <c r="A140" s="254"/>
      <c r="B140" s="857" t="s">
        <v>293</v>
      </c>
      <c r="C140" s="857"/>
      <c r="D140" s="857"/>
      <c r="E140" s="857"/>
      <c r="F140" s="857"/>
      <c r="G140" s="858"/>
      <c r="H140" s="255"/>
      <c r="I140" s="255"/>
      <c r="J140" s="255"/>
      <c r="K140" s="255"/>
      <c r="L140" s="255"/>
      <c r="M140" s="255"/>
      <c r="N140" s="255"/>
      <c r="O140" s="255"/>
      <c r="P140" s="255"/>
      <c r="Q140" s="255"/>
    </row>
    <row r="141" spans="1:17" ht="18" x14ac:dyDescent="0.3">
      <c r="A141" s="256"/>
      <c r="B141" s="859" t="s">
        <v>294</v>
      </c>
      <c r="C141" s="859"/>
      <c r="D141" s="859"/>
      <c r="E141" s="859"/>
      <c r="F141" s="859"/>
      <c r="G141" s="860"/>
      <c r="H141" s="255"/>
      <c r="I141" s="255"/>
      <c r="J141" s="255"/>
      <c r="K141" s="255"/>
      <c r="L141" s="255"/>
      <c r="M141" s="255"/>
      <c r="N141" s="255"/>
      <c r="O141" s="255"/>
      <c r="P141" s="255"/>
      <c r="Q141" s="255"/>
    </row>
    <row r="142" spans="1:17" ht="18" customHeight="1" x14ac:dyDescent="0.45">
      <c r="A142" s="257" t="s">
        <v>167</v>
      </c>
      <c r="B142" s="861" t="s">
        <v>235</v>
      </c>
      <c r="C142" s="861"/>
      <c r="D142" s="861"/>
      <c r="E142" s="861"/>
      <c r="F142" s="861"/>
      <c r="G142" s="861"/>
      <c r="H142" s="258"/>
      <c r="I142" s="258"/>
      <c r="J142" s="258"/>
      <c r="K142" s="258"/>
      <c r="L142" s="258"/>
      <c r="M142" s="258"/>
      <c r="N142" s="258"/>
      <c r="O142" s="258"/>
      <c r="P142" s="258"/>
      <c r="Q142" s="1"/>
    </row>
    <row r="143" spans="1:17" ht="18" customHeight="1" x14ac:dyDescent="0.3">
      <c r="A143" s="259"/>
      <c r="B143" s="746" t="s">
        <v>236</v>
      </c>
      <c r="C143" s="746"/>
      <c r="D143" s="746"/>
      <c r="E143" s="746"/>
      <c r="F143" s="746"/>
      <c r="G143" s="746"/>
      <c r="H143" s="746"/>
      <c r="I143" s="746"/>
      <c r="J143" s="746"/>
      <c r="K143" s="746"/>
      <c r="L143" s="746"/>
      <c r="M143" s="746"/>
      <c r="N143" s="746"/>
      <c r="O143" s="746"/>
      <c r="P143" s="746"/>
      <c r="Q143" s="1"/>
    </row>
    <row r="144" spans="1:17" ht="18" customHeight="1" x14ac:dyDescent="0.35">
      <c r="A144" s="260" t="s">
        <v>237</v>
      </c>
      <c r="B144" s="746" t="s">
        <v>238</v>
      </c>
      <c r="C144" s="746"/>
      <c r="D144" s="746"/>
      <c r="E144" s="746"/>
      <c r="F144" s="746"/>
      <c r="G144" s="746"/>
      <c r="H144" s="746"/>
      <c r="I144" s="746"/>
      <c r="J144" s="746"/>
      <c r="K144" s="746"/>
      <c r="L144" s="746"/>
      <c r="M144" s="746"/>
      <c r="N144" s="746"/>
      <c r="O144" s="746"/>
      <c r="P144" s="746"/>
      <c r="Q144" s="1"/>
    </row>
    <row r="145" spans="1:17" ht="18" customHeight="1" x14ac:dyDescent="0.3">
      <c r="A145" s="259"/>
      <c r="B145" s="759" t="s">
        <v>239</v>
      </c>
      <c r="C145" s="759"/>
      <c r="D145" s="759"/>
      <c r="E145" s="759"/>
      <c r="F145" s="759"/>
      <c r="G145" s="759"/>
      <c r="H145" s="759"/>
      <c r="I145" s="759"/>
      <c r="J145" s="759"/>
      <c r="K145" s="759"/>
      <c r="L145" s="759"/>
      <c r="M145" s="759"/>
      <c r="N145" s="759"/>
      <c r="O145" s="759"/>
      <c r="P145" s="759"/>
      <c r="Q145" s="1"/>
    </row>
    <row r="146" spans="1:17" ht="17.399999999999999" customHeight="1" x14ac:dyDescent="0.3">
      <c r="A146" s="261"/>
      <c r="B146" s="847"/>
      <c r="C146" s="847"/>
      <c r="D146" s="847"/>
      <c r="E146" s="847"/>
      <c r="F146" s="847"/>
      <c r="G146" s="847"/>
      <c r="H146" s="847"/>
      <c r="I146" s="847"/>
      <c r="J146" s="847"/>
      <c r="K146" s="847"/>
    </row>
    <row r="147" spans="1:17" ht="17.399999999999999" customHeight="1" x14ac:dyDescent="0.25">
      <c r="A147" s="262" t="s">
        <v>131</v>
      </c>
      <c r="B147" s="263" t="s">
        <v>8</v>
      </c>
      <c r="C147" s="838" t="s">
        <v>295</v>
      </c>
      <c r="D147" s="839"/>
      <c r="E147" s="840"/>
      <c r="F147" s="841" t="s">
        <v>296</v>
      </c>
      <c r="G147" s="842"/>
    </row>
    <row r="148" spans="1:17" ht="17.399999999999999" x14ac:dyDescent="0.3">
      <c r="A148" s="264" t="s">
        <v>9</v>
      </c>
      <c r="B148" s="265">
        <v>2.5</v>
      </c>
      <c r="C148" s="819"/>
      <c r="D148" s="820"/>
      <c r="E148" s="821"/>
      <c r="F148" s="817">
        <f>B148*C148</f>
        <v>0</v>
      </c>
      <c r="G148" s="818"/>
    </row>
    <row r="149" spans="1:17" ht="18" x14ac:dyDescent="0.3">
      <c r="A149" s="266" t="s">
        <v>158</v>
      </c>
      <c r="B149" s="267">
        <v>5</v>
      </c>
      <c r="C149" s="814"/>
      <c r="D149" s="815"/>
      <c r="E149" s="816"/>
      <c r="F149" s="817">
        <f t="shared" ref="F149:F154" si="1">B149*C149</f>
        <v>0</v>
      </c>
      <c r="G149" s="818"/>
    </row>
    <row r="150" spans="1:17" ht="17.399999999999999" x14ac:dyDescent="0.3">
      <c r="A150" s="264" t="s">
        <v>297</v>
      </c>
      <c r="B150" s="265">
        <v>1.5</v>
      </c>
      <c r="C150" s="829"/>
      <c r="D150" s="830"/>
      <c r="E150" s="831"/>
      <c r="F150" s="817">
        <f t="shared" si="1"/>
        <v>0</v>
      </c>
      <c r="G150" s="818"/>
    </row>
    <row r="151" spans="1:17" ht="18" x14ac:dyDescent="0.3">
      <c r="A151" s="266" t="s">
        <v>161</v>
      </c>
      <c r="B151" s="267">
        <v>3</v>
      </c>
      <c r="C151" s="832"/>
      <c r="D151" s="833"/>
      <c r="E151" s="834"/>
      <c r="F151" s="817">
        <f t="shared" si="1"/>
        <v>0</v>
      </c>
      <c r="G151" s="818"/>
    </row>
    <row r="152" spans="1:17" ht="17.399999999999999" x14ac:dyDescent="0.3">
      <c r="A152" s="264" t="s">
        <v>10</v>
      </c>
      <c r="B152" s="265">
        <v>1</v>
      </c>
      <c r="C152" s="819"/>
      <c r="D152" s="820"/>
      <c r="E152" s="821"/>
      <c r="F152" s="817">
        <f t="shared" si="1"/>
        <v>0</v>
      </c>
      <c r="G152" s="818"/>
    </row>
    <row r="153" spans="1:17" ht="18" x14ac:dyDescent="0.3">
      <c r="A153" s="266" t="s">
        <v>163</v>
      </c>
      <c r="B153" s="267">
        <v>3</v>
      </c>
      <c r="C153" s="814"/>
      <c r="D153" s="815"/>
      <c r="E153" s="816"/>
      <c r="F153" s="817">
        <f t="shared" si="1"/>
        <v>0</v>
      </c>
      <c r="G153" s="818"/>
    </row>
    <row r="154" spans="1:17" ht="17.399999999999999" x14ac:dyDescent="0.3">
      <c r="A154" s="264" t="s">
        <v>11</v>
      </c>
      <c r="B154" s="265">
        <v>1</v>
      </c>
      <c r="C154" s="819"/>
      <c r="D154" s="820"/>
      <c r="E154" s="821"/>
      <c r="F154" s="817">
        <f t="shared" si="1"/>
        <v>0</v>
      </c>
      <c r="G154" s="818"/>
    </row>
    <row r="155" spans="1:17" ht="17.399999999999999" x14ac:dyDescent="0.3">
      <c r="A155" s="822"/>
      <c r="B155" s="823"/>
      <c r="C155" s="824">
        <f>SUM(C148:C154)</f>
        <v>0</v>
      </c>
      <c r="D155" s="825"/>
      <c r="E155" s="826"/>
      <c r="F155" s="827">
        <f>SUM(F148:F154)</f>
        <v>0</v>
      </c>
      <c r="G155" s="845"/>
    </row>
    <row r="156" spans="1:17" ht="36.75" customHeight="1" x14ac:dyDescent="0.3">
      <c r="A156" s="846"/>
      <c r="B156" s="846"/>
      <c r="C156" s="846"/>
      <c r="D156" s="846"/>
      <c r="E156" s="846"/>
      <c r="F156" s="846"/>
      <c r="G156" s="268"/>
    </row>
    <row r="157" spans="1:17" ht="17.399999999999999" customHeight="1" x14ac:dyDescent="0.25">
      <c r="A157" s="262" t="s">
        <v>132</v>
      </c>
      <c r="B157" s="263" t="s">
        <v>8</v>
      </c>
      <c r="C157" s="838" t="s">
        <v>295</v>
      </c>
      <c r="D157" s="839"/>
      <c r="E157" s="840"/>
      <c r="F157" s="841" t="s">
        <v>296</v>
      </c>
      <c r="G157" s="842"/>
    </row>
    <row r="158" spans="1:17" ht="17.399999999999999" x14ac:dyDescent="0.3">
      <c r="A158" s="264" t="s">
        <v>9</v>
      </c>
      <c r="B158" s="265">
        <v>2.5</v>
      </c>
      <c r="C158" s="819"/>
      <c r="D158" s="820"/>
      <c r="E158" s="821"/>
      <c r="F158" s="817">
        <f>B158*C158</f>
        <v>0</v>
      </c>
      <c r="G158" s="818"/>
    </row>
    <row r="159" spans="1:17" ht="18" x14ac:dyDescent="0.3">
      <c r="A159" s="266" t="s">
        <v>158</v>
      </c>
      <c r="B159" s="267">
        <v>5</v>
      </c>
      <c r="C159" s="814"/>
      <c r="D159" s="815"/>
      <c r="E159" s="816"/>
      <c r="F159" s="817">
        <f t="shared" ref="F159:F164" si="2">B159*C159</f>
        <v>0</v>
      </c>
      <c r="G159" s="818"/>
    </row>
    <row r="160" spans="1:17" ht="17.399999999999999" x14ac:dyDescent="0.3">
      <c r="A160" s="264" t="s">
        <v>297</v>
      </c>
      <c r="B160" s="265">
        <v>1.5</v>
      </c>
      <c r="C160" s="829"/>
      <c r="D160" s="830"/>
      <c r="E160" s="831"/>
      <c r="F160" s="817">
        <f t="shared" si="2"/>
        <v>0</v>
      </c>
      <c r="G160" s="818"/>
    </row>
    <row r="161" spans="1:7" ht="18" x14ac:dyDescent="0.3">
      <c r="A161" s="266" t="s">
        <v>161</v>
      </c>
      <c r="B161" s="267">
        <v>3</v>
      </c>
      <c r="C161" s="832"/>
      <c r="D161" s="833"/>
      <c r="E161" s="834"/>
      <c r="F161" s="817">
        <f t="shared" si="2"/>
        <v>0</v>
      </c>
      <c r="G161" s="818"/>
    </row>
    <row r="162" spans="1:7" ht="17.399999999999999" x14ac:dyDescent="0.3">
      <c r="A162" s="264" t="s">
        <v>10</v>
      </c>
      <c r="B162" s="265">
        <v>1</v>
      </c>
      <c r="C162" s="819"/>
      <c r="D162" s="820"/>
      <c r="E162" s="821"/>
      <c r="F162" s="817">
        <f t="shared" si="2"/>
        <v>0</v>
      </c>
      <c r="G162" s="818"/>
    </row>
    <row r="163" spans="1:7" ht="18" x14ac:dyDescent="0.3">
      <c r="A163" s="266" t="s">
        <v>163</v>
      </c>
      <c r="B163" s="267">
        <v>3</v>
      </c>
      <c r="C163" s="814"/>
      <c r="D163" s="815"/>
      <c r="E163" s="816"/>
      <c r="F163" s="817">
        <f t="shared" si="2"/>
        <v>0</v>
      </c>
      <c r="G163" s="818"/>
    </row>
    <row r="164" spans="1:7" ht="17.399999999999999" customHeight="1" x14ac:dyDescent="0.3">
      <c r="A164" s="264" t="s">
        <v>11</v>
      </c>
      <c r="B164" s="265">
        <v>1</v>
      </c>
      <c r="C164" s="819"/>
      <c r="D164" s="820"/>
      <c r="E164" s="821"/>
      <c r="F164" s="817">
        <f t="shared" si="2"/>
        <v>0</v>
      </c>
      <c r="G164" s="818"/>
    </row>
    <row r="165" spans="1:7" ht="17.399999999999999" x14ac:dyDescent="0.3">
      <c r="A165" s="843"/>
      <c r="B165" s="843"/>
      <c r="C165" s="844">
        <f>SUM(C158:C164)</f>
        <v>0</v>
      </c>
      <c r="D165" s="844"/>
      <c r="E165" s="844"/>
      <c r="F165" s="827">
        <f>SUM(F158:F164)</f>
        <v>0</v>
      </c>
      <c r="G165" s="828"/>
    </row>
    <row r="166" spans="1:7" ht="38.25" customHeight="1" x14ac:dyDescent="0.3">
      <c r="A166" s="269"/>
      <c r="B166" s="270"/>
      <c r="C166" s="271"/>
      <c r="D166" s="270"/>
      <c r="E166" s="270"/>
      <c r="F166" s="271"/>
      <c r="G166" s="270"/>
    </row>
    <row r="167" spans="1:7" ht="17.399999999999999" customHeight="1" x14ac:dyDescent="0.25">
      <c r="A167" s="262" t="s">
        <v>133</v>
      </c>
      <c r="B167" s="263" t="s">
        <v>8</v>
      </c>
      <c r="C167" s="838" t="s">
        <v>295</v>
      </c>
      <c r="D167" s="839"/>
      <c r="E167" s="840"/>
      <c r="F167" s="841" t="s">
        <v>296</v>
      </c>
      <c r="G167" s="842"/>
    </row>
    <row r="168" spans="1:7" ht="17.399999999999999" x14ac:dyDescent="0.3">
      <c r="A168" s="264" t="s">
        <v>9</v>
      </c>
      <c r="B168" s="265">
        <v>2.5</v>
      </c>
      <c r="C168" s="819"/>
      <c r="D168" s="820"/>
      <c r="E168" s="821"/>
      <c r="F168" s="817">
        <f>B168*C168</f>
        <v>0</v>
      </c>
      <c r="G168" s="818"/>
    </row>
    <row r="169" spans="1:7" ht="18" x14ac:dyDescent="0.3">
      <c r="A169" s="266" t="s">
        <v>158</v>
      </c>
      <c r="B169" s="267">
        <v>5</v>
      </c>
      <c r="C169" s="814"/>
      <c r="D169" s="815"/>
      <c r="E169" s="816"/>
      <c r="F169" s="817">
        <f t="shared" ref="F169:F174" si="3">B169*C169</f>
        <v>0</v>
      </c>
      <c r="G169" s="818"/>
    </row>
    <row r="170" spans="1:7" ht="17.399999999999999" x14ac:dyDescent="0.3">
      <c r="A170" s="264" t="s">
        <v>297</v>
      </c>
      <c r="B170" s="265">
        <v>1.5</v>
      </c>
      <c r="C170" s="829"/>
      <c r="D170" s="830"/>
      <c r="E170" s="831"/>
      <c r="F170" s="817">
        <f t="shared" si="3"/>
        <v>0</v>
      </c>
      <c r="G170" s="818"/>
    </row>
    <row r="171" spans="1:7" ht="18" x14ac:dyDescent="0.3">
      <c r="A171" s="266" t="s">
        <v>161</v>
      </c>
      <c r="B171" s="267">
        <v>3</v>
      </c>
      <c r="C171" s="832"/>
      <c r="D171" s="833"/>
      <c r="E171" s="834"/>
      <c r="F171" s="817">
        <f t="shared" si="3"/>
        <v>0</v>
      </c>
      <c r="G171" s="818"/>
    </row>
    <row r="172" spans="1:7" ht="17.399999999999999" x14ac:dyDescent="0.3">
      <c r="A172" s="264" t="s">
        <v>10</v>
      </c>
      <c r="B172" s="265">
        <v>1</v>
      </c>
      <c r="C172" s="819"/>
      <c r="D172" s="820"/>
      <c r="E172" s="821"/>
      <c r="F172" s="817">
        <f t="shared" si="3"/>
        <v>0</v>
      </c>
      <c r="G172" s="818"/>
    </row>
    <row r="173" spans="1:7" ht="18" x14ac:dyDescent="0.3">
      <c r="A173" s="266" t="s">
        <v>163</v>
      </c>
      <c r="B173" s="267">
        <v>3</v>
      </c>
      <c r="C173" s="814"/>
      <c r="D173" s="815"/>
      <c r="E173" s="816"/>
      <c r="F173" s="817">
        <f t="shared" si="3"/>
        <v>0</v>
      </c>
      <c r="G173" s="818"/>
    </row>
    <row r="174" spans="1:7" ht="17.399999999999999" x14ac:dyDescent="0.3">
      <c r="A174" s="264" t="s">
        <v>11</v>
      </c>
      <c r="B174" s="265">
        <v>1</v>
      </c>
      <c r="C174" s="819"/>
      <c r="D174" s="820"/>
      <c r="E174" s="821"/>
      <c r="F174" s="817">
        <f t="shared" si="3"/>
        <v>0</v>
      </c>
      <c r="G174" s="818"/>
    </row>
    <row r="175" spans="1:7" ht="17.399999999999999" customHeight="1" x14ac:dyDescent="0.3">
      <c r="A175" s="822"/>
      <c r="B175" s="823"/>
      <c r="C175" s="824">
        <f>SUM(C168:C174)</f>
        <v>0</v>
      </c>
      <c r="D175" s="825"/>
      <c r="E175" s="826"/>
      <c r="F175" s="827">
        <f>SUM(F168:F174)</f>
        <v>0</v>
      </c>
      <c r="G175" s="828"/>
    </row>
    <row r="176" spans="1:7" ht="39" customHeight="1" x14ac:dyDescent="0.3">
      <c r="A176" s="269"/>
      <c r="B176" s="269"/>
      <c r="C176" s="272"/>
      <c r="D176" s="272"/>
      <c r="E176" s="272"/>
      <c r="F176" s="273"/>
      <c r="G176" s="274"/>
    </row>
    <row r="177" spans="1:7" ht="17.399999999999999" customHeight="1" x14ac:dyDescent="0.25">
      <c r="A177" s="262" t="s">
        <v>134</v>
      </c>
      <c r="B177" s="263" t="s">
        <v>8</v>
      </c>
      <c r="C177" s="838" t="s">
        <v>295</v>
      </c>
      <c r="D177" s="839"/>
      <c r="E177" s="840"/>
      <c r="F177" s="841" t="s">
        <v>296</v>
      </c>
      <c r="G177" s="842"/>
    </row>
    <row r="178" spans="1:7" ht="17.399999999999999" x14ac:dyDescent="0.3">
      <c r="A178" s="264" t="s">
        <v>9</v>
      </c>
      <c r="B178" s="265">
        <v>2.5</v>
      </c>
      <c r="C178" s="819"/>
      <c r="D178" s="820"/>
      <c r="E178" s="821"/>
      <c r="F178" s="817">
        <f>B178*C178</f>
        <v>0</v>
      </c>
      <c r="G178" s="818"/>
    </row>
    <row r="179" spans="1:7" ht="18" x14ac:dyDescent="0.3">
      <c r="A179" s="266" t="s">
        <v>158</v>
      </c>
      <c r="B179" s="267">
        <v>5</v>
      </c>
      <c r="C179" s="814"/>
      <c r="D179" s="815"/>
      <c r="E179" s="816"/>
      <c r="F179" s="817">
        <f t="shared" ref="F179:F184" si="4">B179*C179</f>
        <v>0</v>
      </c>
      <c r="G179" s="818"/>
    </row>
    <row r="180" spans="1:7" ht="17.399999999999999" x14ac:dyDescent="0.3">
      <c r="A180" s="264" t="s">
        <v>297</v>
      </c>
      <c r="B180" s="265">
        <v>1.5</v>
      </c>
      <c r="C180" s="829"/>
      <c r="D180" s="830"/>
      <c r="E180" s="831"/>
      <c r="F180" s="817">
        <f t="shared" si="4"/>
        <v>0</v>
      </c>
      <c r="G180" s="818"/>
    </row>
    <row r="181" spans="1:7" s="170" customFormat="1" ht="18" x14ac:dyDescent="0.3">
      <c r="A181" s="266" t="s">
        <v>161</v>
      </c>
      <c r="B181" s="267">
        <v>3</v>
      </c>
      <c r="C181" s="832"/>
      <c r="D181" s="833"/>
      <c r="E181" s="834"/>
      <c r="F181" s="817">
        <f t="shared" si="4"/>
        <v>0</v>
      </c>
      <c r="G181" s="818"/>
    </row>
    <row r="182" spans="1:7" s="170" customFormat="1" ht="17.399999999999999" x14ac:dyDescent="0.3">
      <c r="A182" s="264" t="s">
        <v>10</v>
      </c>
      <c r="B182" s="265">
        <v>1</v>
      </c>
      <c r="C182" s="819"/>
      <c r="D182" s="820"/>
      <c r="E182" s="821"/>
      <c r="F182" s="817">
        <f t="shared" si="4"/>
        <v>0</v>
      </c>
      <c r="G182" s="818"/>
    </row>
    <row r="183" spans="1:7" ht="18" x14ac:dyDescent="0.3">
      <c r="A183" s="266" t="s">
        <v>163</v>
      </c>
      <c r="B183" s="267">
        <v>3</v>
      </c>
      <c r="C183" s="814"/>
      <c r="D183" s="815"/>
      <c r="E183" s="816"/>
      <c r="F183" s="817">
        <f t="shared" si="4"/>
        <v>0</v>
      </c>
      <c r="G183" s="818"/>
    </row>
    <row r="184" spans="1:7" ht="17.399999999999999" customHeight="1" x14ac:dyDescent="0.3">
      <c r="A184" s="264" t="s">
        <v>11</v>
      </c>
      <c r="B184" s="265">
        <v>1</v>
      </c>
      <c r="C184" s="819"/>
      <c r="D184" s="820"/>
      <c r="E184" s="821"/>
      <c r="F184" s="817">
        <f t="shared" si="4"/>
        <v>0</v>
      </c>
      <c r="G184" s="818"/>
    </row>
    <row r="185" spans="1:7" ht="17.399999999999999" x14ac:dyDescent="0.3">
      <c r="A185" s="822"/>
      <c r="B185" s="823"/>
      <c r="C185" s="824">
        <f>SUM(C178:C184)</f>
        <v>0</v>
      </c>
      <c r="D185" s="825"/>
      <c r="E185" s="826"/>
      <c r="F185" s="827">
        <f>SUM(F178:F184)</f>
        <v>0</v>
      </c>
      <c r="G185" s="828"/>
    </row>
    <row r="186" spans="1:7" ht="37.950000000000003" customHeight="1" x14ac:dyDescent="0.3">
      <c r="A186" s="269"/>
      <c r="B186" s="269"/>
      <c r="C186" s="271"/>
      <c r="D186" s="271"/>
      <c r="E186" s="271"/>
      <c r="F186" s="275"/>
      <c r="G186" s="275"/>
    </row>
    <row r="187" spans="1:7" ht="17.399999999999999" x14ac:dyDescent="0.25">
      <c r="A187" s="262" t="s">
        <v>136</v>
      </c>
      <c r="B187" s="263" t="s">
        <v>8</v>
      </c>
      <c r="C187" s="835" t="s">
        <v>295</v>
      </c>
      <c r="D187" s="835"/>
      <c r="E187" s="835"/>
      <c r="F187" s="836" t="s">
        <v>296</v>
      </c>
      <c r="G187" s="837"/>
    </row>
    <row r="188" spans="1:7" ht="17.399999999999999" x14ac:dyDescent="0.3">
      <c r="A188" s="264" t="s">
        <v>9</v>
      </c>
      <c r="B188" s="265">
        <v>2.5</v>
      </c>
      <c r="C188" s="819"/>
      <c r="D188" s="820"/>
      <c r="E188" s="821"/>
      <c r="F188" s="817">
        <f>B188*C188</f>
        <v>0</v>
      </c>
      <c r="G188" s="818"/>
    </row>
    <row r="189" spans="1:7" ht="18" x14ac:dyDescent="0.3">
      <c r="A189" s="266" t="s">
        <v>158</v>
      </c>
      <c r="B189" s="267">
        <v>5</v>
      </c>
      <c r="C189" s="814"/>
      <c r="D189" s="815"/>
      <c r="E189" s="816"/>
      <c r="F189" s="817">
        <f t="shared" ref="F189:F194" si="5">B189*C189</f>
        <v>0</v>
      </c>
      <c r="G189" s="818"/>
    </row>
    <row r="190" spans="1:7" ht="17.399999999999999" x14ac:dyDescent="0.3">
      <c r="A190" s="264" t="s">
        <v>297</v>
      </c>
      <c r="B190" s="265">
        <v>1.5</v>
      </c>
      <c r="C190" s="829"/>
      <c r="D190" s="830"/>
      <c r="E190" s="831"/>
      <c r="F190" s="817">
        <f t="shared" si="5"/>
        <v>0</v>
      </c>
      <c r="G190" s="818"/>
    </row>
    <row r="191" spans="1:7" ht="18" x14ac:dyDescent="0.3">
      <c r="A191" s="266" t="s">
        <v>161</v>
      </c>
      <c r="B191" s="267">
        <v>3</v>
      </c>
      <c r="C191" s="832"/>
      <c r="D191" s="833"/>
      <c r="E191" s="834"/>
      <c r="F191" s="817">
        <f t="shared" si="5"/>
        <v>0</v>
      </c>
      <c r="G191" s="818"/>
    </row>
    <row r="192" spans="1:7" ht="17.399999999999999" x14ac:dyDescent="0.3">
      <c r="A192" s="264" t="s">
        <v>10</v>
      </c>
      <c r="B192" s="265">
        <v>1</v>
      </c>
      <c r="C192" s="819"/>
      <c r="D192" s="820"/>
      <c r="E192" s="821"/>
      <c r="F192" s="817">
        <f t="shared" si="5"/>
        <v>0</v>
      </c>
      <c r="G192" s="818"/>
    </row>
    <row r="193" spans="1:7" ht="18" x14ac:dyDescent="0.3">
      <c r="A193" s="266" t="s">
        <v>163</v>
      </c>
      <c r="B193" s="267">
        <v>3</v>
      </c>
      <c r="C193" s="814"/>
      <c r="D193" s="815"/>
      <c r="E193" s="816"/>
      <c r="F193" s="817">
        <f t="shared" si="5"/>
        <v>0</v>
      </c>
      <c r="G193" s="818"/>
    </row>
    <row r="194" spans="1:7" ht="17.399999999999999" x14ac:dyDescent="0.3">
      <c r="A194" s="264" t="s">
        <v>11</v>
      </c>
      <c r="B194" s="265">
        <v>1</v>
      </c>
      <c r="C194" s="819"/>
      <c r="D194" s="820"/>
      <c r="E194" s="821"/>
      <c r="F194" s="817">
        <f t="shared" si="5"/>
        <v>0</v>
      </c>
      <c r="G194" s="818"/>
    </row>
    <row r="195" spans="1:7" ht="17.399999999999999" x14ac:dyDescent="0.3">
      <c r="A195" s="822"/>
      <c r="B195" s="823"/>
      <c r="C195" s="824">
        <f>SUM(C188:C194)</f>
        <v>0</v>
      </c>
      <c r="D195" s="825"/>
      <c r="E195" s="826"/>
      <c r="F195" s="827">
        <f>SUM(F188:F194)</f>
        <v>0</v>
      </c>
      <c r="G195" s="828"/>
    </row>
    <row r="196" spans="1:7" ht="39.6" customHeight="1" x14ac:dyDescent="0.25"/>
    <row r="197" spans="1:7" ht="17.399999999999999" x14ac:dyDescent="0.25">
      <c r="A197" s="262" t="s">
        <v>137</v>
      </c>
      <c r="B197" s="263" t="s">
        <v>8</v>
      </c>
      <c r="C197" s="835" t="s">
        <v>295</v>
      </c>
      <c r="D197" s="835"/>
      <c r="E197" s="835"/>
      <c r="F197" s="836" t="s">
        <v>296</v>
      </c>
      <c r="G197" s="837"/>
    </row>
    <row r="198" spans="1:7" ht="17.399999999999999" x14ac:dyDescent="0.3">
      <c r="A198" s="264" t="s">
        <v>9</v>
      </c>
      <c r="B198" s="265">
        <v>2.5</v>
      </c>
      <c r="C198" s="819"/>
      <c r="D198" s="820"/>
      <c r="E198" s="821"/>
      <c r="F198" s="817">
        <f>B198*C198</f>
        <v>0</v>
      </c>
      <c r="G198" s="818"/>
    </row>
    <row r="199" spans="1:7" ht="18" x14ac:dyDescent="0.3">
      <c r="A199" s="266" t="s">
        <v>158</v>
      </c>
      <c r="B199" s="267">
        <v>5</v>
      </c>
      <c r="C199" s="814"/>
      <c r="D199" s="815"/>
      <c r="E199" s="816"/>
      <c r="F199" s="817">
        <f t="shared" ref="F199:F204" si="6">B199*C199</f>
        <v>0</v>
      </c>
      <c r="G199" s="818"/>
    </row>
    <row r="200" spans="1:7" ht="17.399999999999999" x14ac:dyDescent="0.3">
      <c r="A200" s="264" t="s">
        <v>297</v>
      </c>
      <c r="B200" s="265">
        <v>1.5</v>
      </c>
      <c r="C200" s="829"/>
      <c r="D200" s="830"/>
      <c r="E200" s="831"/>
      <c r="F200" s="817">
        <f t="shared" si="6"/>
        <v>0</v>
      </c>
      <c r="G200" s="818"/>
    </row>
    <row r="201" spans="1:7" ht="18" x14ac:dyDescent="0.3">
      <c r="A201" s="266" t="s">
        <v>161</v>
      </c>
      <c r="B201" s="267">
        <v>3</v>
      </c>
      <c r="C201" s="832"/>
      <c r="D201" s="833"/>
      <c r="E201" s="834"/>
      <c r="F201" s="817">
        <f t="shared" si="6"/>
        <v>0</v>
      </c>
      <c r="G201" s="818"/>
    </row>
    <row r="202" spans="1:7" ht="17.399999999999999" x14ac:dyDescent="0.3">
      <c r="A202" s="264" t="s">
        <v>10</v>
      </c>
      <c r="B202" s="265">
        <v>1</v>
      </c>
      <c r="C202" s="819"/>
      <c r="D202" s="820"/>
      <c r="E202" s="821"/>
      <c r="F202" s="817">
        <f t="shared" si="6"/>
        <v>0</v>
      </c>
      <c r="G202" s="818"/>
    </row>
    <row r="203" spans="1:7" ht="18" x14ac:dyDescent="0.3">
      <c r="A203" s="266" t="s">
        <v>163</v>
      </c>
      <c r="B203" s="267">
        <v>3</v>
      </c>
      <c r="C203" s="814"/>
      <c r="D203" s="815"/>
      <c r="E203" s="816"/>
      <c r="F203" s="817">
        <f t="shared" si="6"/>
        <v>0</v>
      </c>
      <c r="G203" s="818"/>
    </row>
    <row r="204" spans="1:7" ht="17.399999999999999" x14ac:dyDescent="0.3">
      <c r="A204" s="264" t="s">
        <v>11</v>
      </c>
      <c r="B204" s="265">
        <v>1</v>
      </c>
      <c r="C204" s="819"/>
      <c r="D204" s="820"/>
      <c r="E204" s="821"/>
      <c r="F204" s="817">
        <f t="shared" si="6"/>
        <v>0</v>
      </c>
      <c r="G204" s="818"/>
    </row>
    <row r="205" spans="1:7" ht="17.399999999999999" x14ac:dyDescent="0.3">
      <c r="A205" s="822"/>
      <c r="B205" s="823"/>
      <c r="C205" s="824">
        <f>SUM(C198:C204)</f>
        <v>0</v>
      </c>
      <c r="D205" s="825"/>
      <c r="E205" s="826"/>
      <c r="F205" s="827">
        <f>SUM(F198:F204)</f>
        <v>0</v>
      </c>
      <c r="G205" s="828"/>
    </row>
    <row r="206" spans="1:7" ht="48" customHeight="1" x14ac:dyDescent="0.25"/>
    <row r="207" spans="1:7" ht="17.399999999999999" x14ac:dyDescent="0.25">
      <c r="A207" s="262" t="s">
        <v>138</v>
      </c>
      <c r="B207" s="263" t="s">
        <v>8</v>
      </c>
      <c r="C207" s="835" t="s">
        <v>295</v>
      </c>
      <c r="D207" s="835"/>
      <c r="E207" s="835"/>
      <c r="F207" s="836" t="s">
        <v>298</v>
      </c>
      <c r="G207" s="837"/>
    </row>
    <row r="208" spans="1:7" ht="17.399999999999999" x14ac:dyDescent="0.3">
      <c r="A208" s="264" t="s">
        <v>9</v>
      </c>
      <c r="B208" s="265">
        <v>2.5</v>
      </c>
      <c r="C208" s="819"/>
      <c r="D208" s="820"/>
      <c r="E208" s="821"/>
      <c r="F208" s="817">
        <f>B208*C208</f>
        <v>0</v>
      </c>
      <c r="G208" s="818"/>
    </row>
    <row r="209" spans="1:7" ht="18" x14ac:dyDescent="0.3">
      <c r="A209" s="266" t="s">
        <v>158</v>
      </c>
      <c r="B209" s="267">
        <v>5</v>
      </c>
      <c r="C209" s="814"/>
      <c r="D209" s="815"/>
      <c r="E209" s="816"/>
      <c r="F209" s="817">
        <f t="shared" ref="F209:F214" si="7">B209*C209</f>
        <v>0</v>
      </c>
      <c r="G209" s="818"/>
    </row>
    <row r="210" spans="1:7" ht="17.399999999999999" x14ac:dyDescent="0.3">
      <c r="A210" s="264" t="s">
        <v>297</v>
      </c>
      <c r="B210" s="265">
        <v>1.5</v>
      </c>
      <c r="C210" s="829"/>
      <c r="D210" s="830"/>
      <c r="E210" s="831"/>
      <c r="F210" s="817">
        <f t="shared" si="7"/>
        <v>0</v>
      </c>
      <c r="G210" s="818"/>
    </row>
    <row r="211" spans="1:7" ht="18" x14ac:dyDescent="0.3">
      <c r="A211" s="266" t="s">
        <v>161</v>
      </c>
      <c r="B211" s="267">
        <v>3</v>
      </c>
      <c r="C211" s="832"/>
      <c r="D211" s="833"/>
      <c r="E211" s="834"/>
      <c r="F211" s="817">
        <f t="shared" si="7"/>
        <v>0</v>
      </c>
      <c r="G211" s="818"/>
    </row>
    <row r="212" spans="1:7" ht="17.399999999999999" x14ac:dyDescent="0.3">
      <c r="A212" s="264" t="s">
        <v>10</v>
      </c>
      <c r="B212" s="265">
        <v>1</v>
      </c>
      <c r="C212" s="819"/>
      <c r="D212" s="820"/>
      <c r="E212" s="821"/>
      <c r="F212" s="817">
        <f t="shared" si="7"/>
        <v>0</v>
      </c>
      <c r="G212" s="818"/>
    </row>
    <row r="213" spans="1:7" ht="18" x14ac:dyDescent="0.3">
      <c r="A213" s="266" t="s">
        <v>163</v>
      </c>
      <c r="B213" s="267">
        <v>3</v>
      </c>
      <c r="C213" s="814"/>
      <c r="D213" s="815"/>
      <c r="E213" s="816"/>
      <c r="F213" s="817">
        <f t="shared" si="7"/>
        <v>0</v>
      </c>
      <c r="G213" s="818"/>
    </row>
    <row r="214" spans="1:7" ht="17.399999999999999" x14ac:dyDescent="0.3">
      <c r="A214" s="264" t="s">
        <v>11</v>
      </c>
      <c r="B214" s="265">
        <v>1</v>
      </c>
      <c r="C214" s="819"/>
      <c r="D214" s="820"/>
      <c r="E214" s="821"/>
      <c r="F214" s="817">
        <f t="shared" si="7"/>
        <v>0</v>
      </c>
      <c r="G214" s="818"/>
    </row>
    <row r="215" spans="1:7" ht="17.399999999999999" x14ac:dyDescent="0.3">
      <c r="A215" s="822"/>
      <c r="B215" s="823"/>
      <c r="C215" s="824">
        <f>SUM(C208:C214)</f>
        <v>0</v>
      </c>
      <c r="D215" s="825"/>
      <c r="E215" s="826"/>
      <c r="F215" s="827">
        <f>SUM(F208:F214)</f>
        <v>0</v>
      </c>
      <c r="G215" s="828"/>
    </row>
    <row r="216" spans="1:7" ht="39.6" customHeight="1" x14ac:dyDescent="0.25"/>
    <row r="217" spans="1:7" ht="17.399999999999999" x14ac:dyDescent="0.25">
      <c r="A217" s="262" t="s">
        <v>139</v>
      </c>
      <c r="B217" s="263" t="s">
        <v>8</v>
      </c>
      <c r="C217" s="835" t="s">
        <v>295</v>
      </c>
      <c r="D217" s="835"/>
      <c r="E217" s="835"/>
      <c r="F217" s="836" t="s">
        <v>298</v>
      </c>
      <c r="G217" s="837"/>
    </row>
    <row r="218" spans="1:7" ht="17.399999999999999" x14ac:dyDescent="0.3">
      <c r="A218" s="264" t="s">
        <v>9</v>
      </c>
      <c r="B218" s="265">
        <v>2.5</v>
      </c>
      <c r="C218" s="819"/>
      <c r="D218" s="820"/>
      <c r="E218" s="821"/>
      <c r="F218" s="817">
        <f>B218*C218</f>
        <v>0</v>
      </c>
      <c r="G218" s="818"/>
    </row>
    <row r="219" spans="1:7" ht="18" x14ac:dyDescent="0.3">
      <c r="A219" s="266" t="s">
        <v>158</v>
      </c>
      <c r="B219" s="267">
        <v>5</v>
      </c>
      <c r="C219" s="814"/>
      <c r="D219" s="815"/>
      <c r="E219" s="816"/>
      <c r="F219" s="817">
        <f t="shared" ref="F219:F224" si="8">B219*C219</f>
        <v>0</v>
      </c>
      <c r="G219" s="818"/>
    </row>
    <row r="220" spans="1:7" ht="17.399999999999999" x14ac:dyDescent="0.3">
      <c r="A220" s="264" t="s">
        <v>297</v>
      </c>
      <c r="B220" s="265">
        <v>1.5</v>
      </c>
      <c r="C220" s="829"/>
      <c r="D220" s="830"/>
      <c r="E220" s="831"/>
      <c r="F220" s="817">
        <f t="shared" si="8"/>
        <v>0</v>
      </c>
      <c r="G220" s="818"/>
    </row>
    <row r="221" spans="1:7" ht="18" x14ac:dyDescent="0.3">
      <c r="A221" s="266" t="s">
        <v>161</v>
      </c>
      <c r="B221" s="267">
        <v>3</v>
      </c>
      <c r="C221" s="832"/>
      <c r="D221" s="833"/>
      <c r="E221" s="834"/>
      <c r="F221" s="817">
        <f t="shared" si="8"/>
        <v>0</v>
      </c>
      <c r="G221" s="818"/>
    </row>
    <row r="222" spans="1:7" ht="17.399999999999999" x14ac:dyDescent="0.3">
      <c r="A222" s="264" t="s">
        <v>10</v>
      </c>
      <c r="B222" s="265">
        <v>1</v>
      </c>
      <c r="C222" s="819"/>
      <c r="D222" s="820"/>
      <c r="E222" s="821"/>
      <c r="F222" s="817">
        <f t="shared" si="8"/>
        <v>0</v>
      </c>
      <c r="G222" s="818"/>
    </row>
    <row r="223" spans="1:7" ht="18" x14ac:dyDescent="0.3">
      <c r="A223" s="266" t="s">
        <v>163</v>
      </c>
      <c r="B223" s="267">
        <v>3</v>
      </c>
      <c r="C223" s="814"/>
      <c r="D223" s="815"/>
      <c r="E223" s="816"/>
      <c r="F223" s="817">
        <f t="shared" si="8"/>
        <v>0</v>
      </c>
      <c r="G223" s="818"/>
    </row>
    <row r="224" spans="1:7" ht="17.399999999999999" x14ac:dyDescent="0.3">
      <c r="A224" s="264" t="s">
        <v>11</v>
      </c>
      <c r="B224" s="265">
        <v>1</v>
      </c>
      <c r="C224" s="819"/>
      <c r="D224" s="820"/>
      <c r="E224" s="821"/>
      <c r="F224" s="817">
        <f t="shared" si="8"/>
        <v>0</v>
      </c>
      <c r="G224" s="818"/>
    </row>
    <row r="225" spans="1:7" ht="17.399999999999999" x14ac:dyDescent="0.3">
      <c r="A225" s="822"/>
      <c r="B225" s="823"/>
      <c r="C225" s="824">
        <f>SUM(C218:C224)</f>
        <v>0</v>
      </c>
      <c r="D225" s="825"/>
      <c r="E225" s="826"/>
      <c r="F225" s="827">
        <f>SUM(F218:F224)</f>
        <v>0</v>
      </c>
      <c r="G225" s="828"/>
    </row>
    <row r="226" spans="1:7" ht="34.200000000000003" customHeight="1" x14ac:dyDescent="0.3">
      <c r="A226" s="269"/>
      <c r="B226" s="269"/>
      <c r="C226" s="272"/>
      <c r="D226" s="272"/>
      <c r="E226" s="272"/>
      <c r="F226" s="276"/>
      <c r="G226" s="277"/>
    </row>
    <row r="227" spans="1:7" ht="17.399999999999999" x14ac:dyDescent="0.25">
      <c r="A227" s="262" t="s">
        <v>299</v>
      </c>
      <c r="B227" s="263" t="s">
        <v>8</v>
      </c>
      <c r="C227" s="835" t="s">
        <v>295</v>
      </c>
      <c r="D227" s="835"/>
      <c r="E227" s="835"/>
      <c r="F227" s="836" t="s">
        <v>298</v>
      </c>
      <c r="G227" s="837"/>
    </row>
    <row r="228" spans="1:7" ht="17.399999999999999" x14ac:dyDescent="0.3">
      <c r="A228" s="264" t="s">
        <v>9</v>
      </c>
      <c r="B228" s="265">
        <v>2.5</v>
      </c>
      <c r="C228" s="819"/>
      <c r="D228" s="820"/>
      <c r="E228" s="821"/>
      <c r="F228" s="817">
        <f>B228*C228</f>
        <v>0</v>
      </c>
      <c r="G228" s="818"/>
    </row>
    <row r="229" spans="1:7" ht="18" x14ac:dyDescent="0.3">
      <c r="A229" s="266" t="s">
        <v>158</v>
      </c>
      <c r="B229" s="267">
        <v>5</v>
      </c>
      <c r="C229" s="814"/>
      <c r="D229" s="815"/>
      <c r="E229" s="816"/>
      <c r="F229" s="817">
        <f t="shared" ref="F229:F234" si="9">B229*C229</f>
        <v>0</v>
      </c>
      <c r="G229" s="818"/>
    </row>
    <row r="230" spans="1:7" ht="17.399999999999999" x14ac:dyDescent="0.3">
      <c r="A230" s="264" t="s">
        <v>297</v>
      </c>
      <c r="B230" s="265">
        <v>1.5</v>
      </c>
      <c r="C230" s="829"/>
      <c r="D230" s="830"/>
      <c r="E230" s="831"/>
      <c r="F230" s="817">
        <f t="shared" si="9"/>
        <v>0</v>
      </c>
      <c r="G230" s="818"/>
    </row>
    <row r="231" spans="1:7" ht="18" x14ac:dyDescent="0.3">
      <c r="A231" s="266" t="s">
        <v>161</v>
      </c>
      <c r="B231" s="267">
        <v>3</v>
      </c>
      <c r="C231" s="832"/>
      <c r="D231" s="833"/>
      <c r="E231" s="834"/>
      <c r="F231" s="817">
        <f t="shared" si="9"/>
        <v>0</v>
      </c>
      <c r="G231" s="818"/>
    </row>
    <row r="232" spans="1:7" ht="17.399999999999999" x14ac:dyDescent="0.3">
      <c r="A232" s="264" t="s">
        <v>10</v>
      </c>
      <c r="B232" s="265">
        <v>1</v>
      </c>
      <c r="C232" s="819"/>
      <c r="D232" s="820"/>
      <c r="E232" s="821"/>
      <c r="F232" s="817">
        <f t="shared" si="9"/>
        <v>0</v>
      </c>
      <c r="G232" s="818"/>
    </row>
    <row r="233" spans="1:7" ht="18" x14ac:dyDescent="0.3">
      <c r="A233" s="266" t="s">
        <v>163</v>
      </c>
      <c r="B233" s="267">
        <v>3</v>
      </c>
      <c r="C233" s="814"/>
      <c r="D233" s="815"/>
      <c r="E233" s="816"/>
      <c r="F233" s="817">
        <f t="shared" si="9"/>
        <v>0</v>
      </c>
      <c r="G233" s="818"/>
    </row>
    <row r="234" spans="1:7" ht="17.399999999999999" x14ac:dyDescent="0.3">
      <c r="A234" s="264" t="s">
        <v>11</v>
      </c>
      <c r="B234" s="265">
        <v>1</v>
      </c>
      <c r="C234" s="819"/>
      <c r="D234" s="820"/>
      <c r="E234" s="821"/>
      <c r="F234" s="817">
        <f t="shared" si="9"/>
        <v>0</v>
      </c>
      <c r="G234" s="818"/>
    </row>
    <row r="235" spans="1:7" ht="17.399999999999999" x14ac:dyDescent="0.3">
      <c r="A235" s="822"/>
      <c r="B235" s="823"/>
      <c r="C235" s="824">
        <f>SUM(C228:C234)</f>
        <v>0</v>
      </c>
      <c r="D235" s="825"/>
      <c r="E235" s="826"/>
      <c r="F235" s="827">
        <f>SUM(F228:F234)</f>
        <v>0</v>
      </c>
      <c r="G235" s="828"/>
    </row>
    <row r="236" spans="1:7" ht="42" customHeight="1" x14ac:dyDescent="0.25"/>
    <row r="237" spans="1:7" ht="17.399999999999999" x14ac:dyDescent="0.3">
      <c r="A237" s="813" t="s">
        <v>292</v>
      </c>
      <c r="B237" s="813"/>
      <c r="C237" s="813"/>
      <c r="D237" s="813"/>
      <c r="E237" s="813"/>
      <c r="F237" s="813"/>
    </row>
  </sheetData>
  <sheetProtection algorithmName="SHA-512" hashValue="rmY5jgAUKg8vKPDKuWiMBgGxOuzTBhFZc07tlTGOvjh3JL0VGzz2mpaUPOdRB6byUkup3Bito0oUHE1Ur0xjZQ==" saltValue="5aGbrSaqVvJEcn0tHdKnRA==" spinCount="100000" sheet="1" objects="1" scenarios="1" selectLockedCells="1"/>
  <mergeCells count="221">
    <mergeCell ref="E23:F23"/>
    <mergeCell ref="A26:G26"/>
    <mergeCell ref="A27:G27"/>
    <mergeCell ref="A28:G28"/>
    <mergeCell ref="A29:G29"/>
    <mergeCell ref="A30:G30"/>
    <mergeCell ref="B1:D1"/>
    <mergeCell ref="A5:G5"/>
    <mergeCell ref="E20:F20"/>
    <mergeCell ref="E21:F21"/>
    <mergeCell ref="E22:F22"/>
    <mergeCell ref="A21:B21"/>
    <mergeCell ref="A19:B19"/>
    <mergeCell ref="A20:B20"/>
    <mergeCell ref="A44:G44"/>
    <mergeCell ref="A53:E54"/>
    <mergeCell ref="A55:G55"/>
    <mergeCell ref="A56:G56"/>
    <mergeCell ref="A57:G57"/>
    <mergeCell ref="D89:F89"/>
    <mergeCell ref="A31:G31"/>
    <mergeCell ref="A38:D41"/>
    <mergeCell ref="E38:F38"/>
    <mergeCell ref="E39:F41"/>
    <mergeCell ref="G39:G41"/>
    <mergeCell ref="E42:F42"/>
    <mergeCell ref="A96:G96"/>
    <mergeCell ref="A97:G97"/>
    <mergeCell ref="A117:G117"/>
    <mergeCell ref="A133:G134"/>
    <mergeCell ref="A135:G135"/>
    <mergeCell ref="A136:F136"/>
    <mergeCell ref="D90:F90"/>
    <mergeCell ref="D91:F91"/>
    <mergeCell ref="D92:F92"/>
    <mergeCell ref="D93:F93"/>
    <mergeCell ref="A94:G94"/>
    <mergeCell ref="A95:G95"/>
    <mergeCell ref="B143:P143"/>
    <mergeCell ref="B144:P144"/>
    <mergeCell ref="B145:P145"/>
    <mergeCell ref="B146:K146"/>
    <mergeCell ref="C147:E147"/>
    <mergeCell ref="F147:G147"/>
    <mergeCell ref="A137:G137"/>
    <mergeCell ref="A138:G138"/>
    <mergeCell ref="A139:G139"/>
    <mergeCell ref="B140:G140"/>
    <mergeCell ref="B141:G141"/>
    <mergeCell ref="B142:G142"/>
    <mergeCell ref="C151:E151"/>
    <mergeCell ref="F151:G151"/>
    <mergeCell ref="C152:E152"/>
    <mergeCell ref="F152:G152"/>
    <mergeCell ref="C153:E153"/>
    <mergeCell ref="F153:G153"/>
    <mergeCell ref="C148:E148"/>
    <mergeCell ref="F148:G148"/>
    <mergeCell ref="C149:E149"/>
    <mergeCell ref="F149:G149"/>
    <mergeCell ref="C150:E150"/>
    <mergeCell ref="F150:G150"/>
    <mergeCell ref="C157:E157"/>
    <mergeCell ref="F157:G157"/>
    <mergeCell ref="C158:E158"/>
    <mergeCell ref="F158:G158"/>
    <mergeCell ref="C159:E159"/>
    <mergeCell ref="F159:G159"/>
    <mergeCell ref="C154:E154"/>
    <mergeCell ref="F154:G154"/>
    <mergeCell ref="A155:B155"/>
    <mergeCell ref="C155:E155"/>
    <mergeCell ref="F155:G155"/>
    <mergeCell ref="A156:F156"/>
    <mergeCell ref="A165:B165"/>
    <mergeCell ref="C165:E165"/>
    <mergeCell ref="F165:G165"/>
    <mergeCell ref="C160:E160"/>
    <mergeCell ref="F160:G160"/>
    <mergeCell ref="C161:E161"/>
    <mergeCell ref="F161:G161"/>
    <mergeCell ref="C162:E162"/>
    <mergeCell ref="F162:G162"/>
    <mergeCell ref="C167:E167"/>
    <mergeCell ref="F167:G167"/>
    <mergeCell ref="C168:E168"/>
    <mergeCell ref="F168:G168"/>
    <mergeCell ref="C169:E169"/>
    <mergeCell ref="F169:G169"/>
    <mergeCell ref="C163:E163"/>
    <mergeCell ref="F163:G163"/>
    <mergeCell ref="C164:E164"/>
    <mergeCell ref="F164:G164"/>
    <mergeCell ref="A175:B175"/>
    <mergeCell ref="C175:E175"/>
    <mergeCell ref="F175:G175"/>
    <mergeCell ref="C170:E170"/>
    <mergeCell ref="F170:G170"/>
    <mergeCell ref="C171:E171"/>
    <mergeCell ref="F171:G171"/>
    <mergeCell ref="C172:E172"/>
    <mergeCell ref="F172:G172"/>
    <mergeCell ref="C177:E177"/>
    <mergeCell ref="F177:G177"/>
    <mergeCell ref="C178:E178"/>
    <mergeCell ref="F178:G178"/>
    <mergeCell ref="C179:E179"/>
    <mergeCell ref="F179:G179"/>
    <mergeCell ref="C173:E173"/>
    <mergeCell ref="F173:G173"/>
    <mergeCell ref="C174:E174"/>
    <mergeCell ref="F174:G174"/>
    <mergeCell ref="A185:B185"/>
    <mergeCell ref="C185:E185"/>
    <mergeCell ref="F185:G185"/>
    <mergeCell ref="C180:E180"/>
    <mergeCell ref="F180:G180"/>
    <mergeCell ref="C181:E181"/>
    <mergeCell ref="F181:G181"/>
    <mergeCell ref="C182:E182"/>
    <mergeCell ref="F182:G182"/>
    <mergeCell ref="C187:E187"/>
    <mergeCell ref="F187:G187"/>
    <mergeCell ref="C188:E188"/>
    <mergeCell ref="F188:G188"/>
    <mergeCell ref="C189:E189"/>
    <mergeCell ref="F189:G189"/>
    <mergeCell ref="C183:E183"/>
    <mergeCell ref="F183:G183"/>
    <mergeCell ref="C184:E184"/>
    <mergeCell ref="F184:G184"/>
    <mergeCell ref="A195:B195"/>
    <mergeCell ref="C195:E195"/>
    <mergeCell ref="F195:G195"/>
    <mergeCell ref="C190:E190"/>
    <mergeCell ref="F190:G190"/>
    <mergeCell ref="C191:E191"/>
    <mergeCell ref="F191:G191"/>
    <mergeCell ref="C192:E192"/>
    <mergeCell ref="F192:G192"/>
    <mergeCell ref="C197:E197"/>
    <mergeCell ref="F197:G197"/>
    <mergeCell ref="C198:E198"/>
    <mergeCell ref="F198:G198"/>
    <mergeCell ref="C199:E199"/>
    <mergeCell ref="F199:G199"/>
    <mergeCell ref="C193:E193"/>
    <mergeCell ref="F193:G193"/>
    <mergeCell ref="C194:E194"/>
    <mergeCell ref="F194:G194"/>
    <mergeCell ref="A205:B205"/>
    <mergeCell ref="C205:E205"/>
    <mergeCell ref="F205:G205"/>
    <mergeCell ref="C200:E200"/>
    <mergeCell ref="F200:G200"/>
    <mergeCell ref="C201:E201"/>
    <mergeCell ref="F201:G201"/>
    <mergeCell ref="C202:E202"/>
    <mergeCell ref="F202:G202"/>
    <mergeCell ref="C207:E207"/>
    <mergeCell ref="F207:G207"/>
    <mergeCell ref="C208:E208"/>
    <mergeCell ref="F208:G208"/>
    <mergeCell ref="C209:E209"/>
    <mergeCell ref="F209:G209"/>
    <mergeCell ref="C203:E203"/>
    <mergeCell ref="F203:G203"/>
    <mergeCell ref="C204:E204"/>
    <mergeCell ref="F204:G204"/>
    <mergeCell ref="A215:B215"/>
    <mergeCell ref="C215:E215"/>
    <mergeCell ref="F215:G215"/>
    <mergeCell ref="C210:E210"/>
    <mergeCell ref="F210:G210"/>
    <mergeCell ref="C211:E211"/>
    <mergeCell ref="F211:G211"/>
    <mergeCell ref="C212:E212"/>
    <mergeCell ref="F212:G212"/>
    <mergeCell ref="C217:E217"/>
    <mergeCell ref="F217:G217"/>
    <mergeCell ref="C218:E218"/>
    <mergeCell ref="F218:G218"/>
    <mergeCell ref="C219:E219"/>
    <mergeCell ref="F219:G219"/>
    <mergeCell ref="C213:E213"/>
    <mergeCell ref="F213:G213"/>
    <mergeCell ref="C214:E214"/>
    <mergeCell ref="F214:G214"/>
    <mergeCell ref="A225:B225"/>
    <mergeCell ref="C225:E225"/>
    <mergeCell ref="F225:G225"/>
    <mergeCell ref="C220:E220"/>
    <mergeCell ref="F220:G220"/>
    <mergeCell ref="C221:E221"/>
    <mergeCell ref="F221:G221"/>
    <mergeCell ref="C222:E222"/>
    <mergeCell ref="F222:G222"/>
    <mergeCell ref="C227:E227"/>
    <mergeCell ref="F227:G227"/>
    <mergeCell ref="C228:E228"/>
    <mergeCell ref="F228:G228"/>
    <mergeCell ref="C229:E229"/>
    <mergeCell ref="F229:G229"/>
    <mergeCell ref="C223:E223"/>
    <mergeCell ref="F223:G223"/>
    <mergeCell ref="C224:E224"/>
    <mergeCell ref="F224:G224"/>
    <mergeCell ref="A237:F237"/>
    <mergeCell ref="C233:E233"/>
    <mergeCell ref="F233:G233"/>
    <mergeCell ref="C234:E234"/>
    <mergeCell ref="F234:G234"/>
    <mergeCell ref="A235:B235"/>
    <mergeCell ref="C235:E235"/>
    <mergeCell ref="F235:G235"/>
    <mergeCell ref="C230:E230"/>
    <mergeCell ref="F230:G230"/>
    <mergeCell ref="C231:E231"/>
    <mergeCell ref="F231:G231"/>
    <mergeCell ref="C232:E232"/>
    <mergeCell ref="F232:G232"/>
  </mergeCells>
  <dataValidations count="2">
    <dataValidation type="whole" allowBlank="1" showInputMessage="1" showErrorMessage="1" sqref="C20" xr:uid="{61272AA8-9870-4171-8537-DEFAC7ECDDA0}">
      <formula1>0</formula1>
      <formula2>30</formula2>
    </dataValidation>
    <dataValidation type="list" allowBlank="1" showInputMessage="1" showErrorMessage="1" sqref="A23" xr:uid="{933658F6-FBC0-4DB3-8A9C-33A59C448E60}">
      <formula1>"38,39,40"</formula1>
    </dataValidation>
  </dataValidations>
  <pageMargins left="0.70866141732283472" right="0.70866141732283472" top="0.74803149606299213" bottom="0.5535714285714286" header="0.31496062992125984" footer="0.31496062992125984"/>
  <pageSetup paperSize="9" scale="41" fitToHeight="0" orientation="landscape" r:id="rId1"/>
  <headerFooter>
    <oddHeader>&amp;L&amp;"Arial,Fett"&amp;14&amp;K000000Anlage zur jährlichen Meldung nach § 47 SGB VIII
Personal nach HKJGB (in der Fassung ab dem 01.08.2020)</oddHeader>
    <oddFooter>&amp;L&amp;"Arial,Standard"&amp;10&amp;K000000 Stand August 2020&amp;C&amp;"Arial,Standard"&amp;10Seite &amp;P von &amp;N</oddFooter>
  </headerFooter>
  <rowBreaks count="7" manualBreakCount="7">
    <brk id="29" max="16383" man="1"/>
    <brk id="56" max="16383" man="1"/>
    <brk id="96" max="16383" man="1"/>
    <brk id="136" max="16383" man="1"/>
    <brk id="175" max="6" man="1"/>
    <brk id="206" max="6" man="1"/>
    <brk id="2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39017-CCEC-40F1-B038-91B7BF4034C6}">
  <sheetPr>
    <tabColor rgb="FF99FF66"/>
  </sheetPr>
  <dimension ref="A1:Q133"/>
  <sheetViews>
    <sheetView tabSelected="1" topLeftCell="A49" workbookViewId="0">
      <selection activeCell="Q49" sqref="Q49"/>
    </sheetView>
  </sheetViews>
  <sheetFormatPr baseColWidth="10" defaultRowHeight="14.4" x14ac:dyDescent="0.3"/>
  <sheetData>
    <row r="1" spans="1:2" ht="17.399999999999999" x14ac:dyDescent="0.3">
      <c r="B1" s="281" t="s">
        <v>313</v>
      </c>
    </row>
    <row r="3" spans="1:2" ht="17.399999999999999" x14ac:dyDescent="0.3">
      <c r="A3" s="281" t="s">
        <v>314</v>
      </c>
    </row>
    <row r="70" spans="1:1" ht="17.399999999999999" x14ac:dyDescent="0.3">
      <c r="A70" s="281" t="s">
        <v>315</v>
      </c>
    </row>
    <row r="132" spans="17:17" x14ac:dyDescent="0.3">
      <c r="Q132" s="282"/>
    </row>
    <row r="133" spans="17:17" x14ac:dyDescent="0.3">
      <c r="Q133" s="282"/>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48492-5981-4653-96BB-A4CB0376528D}">
  <sheetPr>
    <tabColor theme="5" tint="-0.249977111117893"/>
  </sheetPr>
  <dimension ref="A1:G250"/>
  <sheetViews>
    <sheetView view="pageLayout" zoomScale="120" zoomScaleNormal="100" zoomScalePageLayoutView="120" workbookViewId="0">
      <selection activeCell="I9" sqref="I9"/>
    </sheetView>
  </sheetViews>
  <sheetFormatPr baseColWidth="10" defaultColWidth="11.44140625" defaultRowHeight="14.4" x14ac:dyDescent="0.3"/>
  <cols>
    <col min="1" max="16384" width="11.44140625" style="278"/>
  </cols>
  <sheetData>
    <row r="1" spans="1:7" ht="15" customHeight="1" x14ac:dyDescent="0.3">
      <c r="A1" s="915" t="s">
        <v>300</v>
      </c>
      <c r="B1" s="915"/>
      <c r="C1" s="915"/>
      <c r="D1" s="915"/>
      <c r="E1" s="915"/>
      <c r="F1" s="915"/>
      <c r="G1" s="915"/>
    </row>
    <row r="2" spans="1:7" x14ac:dyDescent="0.3">
      <c r="A2" s="915"/>
      <c r="B2" s="915"/>
      <c r="C2" s="915"/>
      <c r="D2" s="915"/>
      <c r="E2" s="915"/>
      <c r="F2" s="915"/>
      <c r="G2" s="915"/>
    </row>
    <row r="3" spans="1:7" x14ac:dyDescent="0.3">
      <c r="A3" s="915"/>
      <c r="B3" s="915"/>
      <c r="C3" s="915"/>
      <c r="D3" s="915"/>
      <c r="E3" s="915"/>
      <c r="F3" s="915"/>
      <c r="G3" s="915"/>
    </row>
    <row r="4" spans="1:7" x14ac:dyDescent="0.3">
      <c r="A4" s="915"/>
      <c r="B4" s="915"/>
      <c r="C4" s="915"/>
      <c r="D4" s="915"/>
      <c r="E4" s="915"/>
      <c r="F4" s="915"/>
      <c r="G4" s="915"/>
    </row>
    <row r="5" spans="1:7" x14ac:dyDescent="0.3">
      <c r="A5" s="915"/>
      <c r="B5" s="915"/>
      <c r="C5" s="915"/>
      <c r="D5" s="915"/>
      <c r="E5" s="915"/>
      <c r="F5" s="915"/>
      <c r="G5" s="915"/>
    </row>
    <row r="6" spans="1:7" x14ac:dyDescent="0.3">
      <c r="A6" s="915"/>
      <c r="B6" s="915"/>
      <c r="C6" s="915"/>
      <c r="D6" s="915"/>
      <c r="E6" s="915"/>
      <c r="F6" s="915"/>
      <c r="G6" s="915"/>
    </row>
    <row r="7" spans="1:7" x14ac:dyDescent="0.3">
      <c r="A7" s="915"/>
      <c r="B7" s="915"/>
      <c r="C7" s="915"/>
      <c r="D7" s="915"/>
      <c r="E7" s="915"/>
      <c r="F7" s="915"/>
      <c r="G7" s="915"/>
    </row>
    <row r="8" spans="1:7" x14ac:dyDescent="0.3">
      <c r="A8" s="915"/>
      <c r="B8" s="915"/>
      <c r="C8" s="915"/>
      <c r="D8" s="915"/>
      <c r="E8" s="915"/>
      <c r="F8" s="915"/>
      <c r="G8" s="915"/>
    </row>
    <row r="9" spans="1:7" x14ac:dyDescent="0.3">
      <c r="A9" s="915"/>
      <c r="B9" s="915"/>
      <c r="C9" s="915"/>
      <c r="D9" s="915"/>
      <c r="E9" s="915"/>
      <c r="F9" s="915"/>
      <c r="G9" s="915"/>
    </row>
    <row r="45" spans="1:7" x14ac:dyDescent="0.3">
      <c r="A45" s="917" t="s">
        <v>301</v>
      </c>
      <c r="B45" s="918"/>
      <c r="C45" s="918"/>
      <c r="D45" s="918"/>
      <c r="E45" s="918"/>
      <c r="F45" s="918"/>
      <c r="G45" s="918"/>
    </row>
    <row r="46" spans="1:7" x14ac:dyDescent="0.3">
      <c r="A46" s="918"/>
      <c r="B46" s="918"/>
      <c r="C46" s="918"/>
      <c r="D46" s="918"/>
      <c r="E46" s="918"/>
      <c r="F46" s="918"/>
      <c r="G46" s="918"/>
    </row>
    <row r="51" spans="1:7" ht="15" customHeight="1" x14ac:dyDescent="0.3">
      <c r="A51" s="917" t="s">
        <v>302</v>
      </c>
      <c r="B51" s="917"/>
      <c r="C51" s="917"/>
      <c r="D51" s="917"/>
      <c r="E51" s="917"/>
      <c r="F51" s="917"/>
      <c r="G51" s="917"/>
    </row>
    <row r="52" spans="1:7" x14ac:dyDescent="0.3">
      <c r="A52" s="917"/>
      <c r="B52" s="917"/>
      <c r="C52" s="917"/>
      <c r="D52" s="917"/>
      <c r="E52" s="917"/>
      <c r="F52" s="917"/>
      <c r="G52" s="917"/>
    </row>
    <row r="53" spans="1:7" x14ac:dyDescent="0.3">
      <c r="A53" s="917"/>
      <c r="B53" s="917"/>
      <c r="C53" s="917"/>
      <c r="D53" s="917"/>
      <c r="E53" s="917"/>
      <c r="F53" s="917"/>
      <c r="G53" s="917"/>
    </row>
    <row r="54" spans="1:7" x14ac:dyDescent="0.3">
      <c r="A54" s="917"/>
      <c r="B54" s="917"/>
      <c r="C54" s="917"/>
      <c r="D54" s="917"/>
      <c r="E54" s="917"/>
      <c r="F54" s="917"/>
      <c r="G54" s="917"/>
    </row>
    <row r="55" spans="1:7" x14ac:dyDescent="0.3">
      <c r="A55" s="917"/>
      <c r="B55" s="917"/>
      <c r="C55" s="917"/>
      <c r="D55" s="917"/>
      <c r="E55" s="917"/>
      <c r="F55" s="917"/>
      <c r="G55" s="917"/>
    </row>
    <row r="56" spans="1:7" x14ac:dyDescent="0.3">
      <c r="A56" s="917"/>
      <c r="B56" s="917"/>
      <c r="C56" s="917"/>
      <c r="D56" s="917"/>
      <c r="E56" s="917"/>
      <c r="F56" s="917"/>
      <c r="G56" s="917"/>
    </row>
    <row r="57" spans="1:7" x14ac:dyDescent="0.3">
      <c r="A57" s="917"/>
      <c r="B57" s="917"/>
      <c r="C57" s="917"/>
      <c r="D57" s="917"/>
      <c r="E57" s="917"/>
      <c r="F57" s="917"/>
      <c r="G57" s="917"/>
    </row>
    <row r="58" spans="1:7" x14ac:dyDescent="0.3">
      <c r="A58" s="917"/>
      <c r="B58" s="917"/>
      <c r="C58" s="917"/>
      <c r="D58" s="917"/>
      <c r="E58" s="917"/>
      <c r="F58" s="917"/>
      <c r="G58" s="917"/>
    </row>
    <row r="59" spans="1:7" x14ac:dyDescent="0.3">
      <c r="A59" s="917"/>
      <c r="B59" s="917"/>
      <c r="C59" s="917"/>
      <c r="D59" s="917"/>
      <c r="E59" s="917"/>
      <c r="F59" s="917"/>
      <c r="G59" s="917"/>
    </row>
    <row r="96" spans="1:7" ht="15" customHeight="1" x14ac:dyDescent="0.3">
      <c r="A96" s="917" t="s">
        <v>303</v>
      </c>
      <c r="B96" s="917"/>
      <c r="C96" s="917"/>
      <c r="D96" s="917"/>
      <c r="E96" s="917"/>
      <c r="F96" s="917"/>
      <c r="G96" s="917"/>
    </row>
    <row r="97" spans="1:7" x14ac:dyDescent="0.3">
      <c r="A97" s="917"/>
      <c r="B97" s="917"/>
      <c r="C97" s="917"/>
      <c r="D97" s="917"/>
      <c r="E97" s="917"/>
      <c r="F97" s="917"/>
      <c r="G97" s="917"/>
    </row>
    <row r="98" spans="1:7" x14ac:dyDescent="0.3">
      <c r="A98" s="917"/>
      <c r="B98" s="917"/>
      <c r="C98" s="917"/>
      <c r="D98" s="917"/>
      <c r="E98" s="917"/>
      <c r="F98" s="917"/>
      <c r="G98" s="917"/>
    </row>
    <row r="101" spans="1:7" x14ac:dyDescent="0.3">
      <c r="A101" s="915" t="s">
        <v>304</v>
      </c>
      <c r="B101" s="916"/>
      <c r="C101" s="916"/>
      <c r="D101" s="916"/>
      <c r="E101" s="916"/>
      <c r="F101" s="916"/>
      <c r="G101" s="916"/>
    </row>
    <row r="102" spans="1:7" x14ac:dyDescent="0.3">
      <c r="A102" s="916"/>
      <c r="B102" s="916"/>
      <c r="C102" s="916"/>
      <c r="D102" s="916"/>
      <c r="E102" s="916"/>
      <c r="F102" s="916"/>
      <c r="G102" s="916"/>
    </row>
    <row r="103" spans="1:7" x14ac:dyDescent="0.3">
      <c r="A103" s="916"/>
      <c r="B103" s="916"/>
      <c r="C103" s="916"/>
      <c r="D103" s="916"/>
      <c r="E103" s="916"/>
      <c r="F103" s="916"/>
      <c r="G103" s="916"/>
    </row>
    <row r="104" spans="1:7" x14ac:dyDescent="0.3">
      <c r="A104" s="916"/>
      <c r="B104" s="916"/>
      <c r="C104" s="916"/>
      <c r="D104" s="916"/>
      <c r="E104" s="916"/>
      <c r="F104" s="916"/>
      <c r="G104" s="916"/>
    </row>
    <row r="105" spans="1:7" x14ac:dyDescent="0.3">
      <c r="A105" s="916"/>
      <c r="B105" s="916"/>
      <c r="C105" s="916"/>
      <c r="D105" s="916"/>
      <c r="E105" s="916"/>
      <c r="F105" s="916"/>
      <c r="G105" s="916"/>
    </row>
    <row r="106" spans="1:7" x14ac:dyDescent="0.3">
      <c r="A106" s="916"/>
      <c r="B106" s="916"/>
      <c r="C106" s="916"/>
      <c r="D106" s="916"/>
      <c r="E106" s="916"/>
      <c r="F106" s="916"/>
      <c r="G106" s="916"/>
    </row>
    <row r="107" spans="1:7" x14ac:dyDescent="0.3">
      <c r="A107" s="916"/>
      <c r="B107" s="916"/>
      <c r="C107" s="916"/>
      <c r="D107" s="916"/>
      <c r="E107" s="916"/>
      <c r="F107" s="916"/>
      <c r="G107" s="916"/>
    </row>
    <row r="108" spans="1:7" x14ac:dyDescent="0.3">
      <c r="A108" s="916"/>
      <c r="B108" s="916"/>
      <c r="C108" s="916"/>
      <c r="D108" s="916"/>
      <c r="E108" s="916"/>
      <c r="F108" s="916"/>
      <c r="G108" s="916"/>
    </row>
    <row r="142" spans="1:7" x14ac:dyDescent="0.3">
      <c r="A142" s="915" t="s">
        <v>305</v>
      </c>
      <c r="B142" s="915"/>
      <c r="C142" s="915"/>
      <c r="D142" s="915"/>
      <c r="E142" s="915"/>
      <c r="F142" s="915"/>
      <c r="G142" s="915"/>
    </row>
    <row r="143" spans="1:7" x14ac:dyDescent="0.3">
      <c r="A143" s="915"/>
      <c r="B143" s="915"/>
      <c r="C143" s="915"/>
      <c r="D143" s="915"/>
      <c r="E143" s="915"/>
      <c r="F143" s="915"/>
      <c r="G143" s="915"/>
    </row>
    <row r="144" spans="1:7" x14ac:dyDescent="0.3">
      <c r="A144" s="915"/>
      <c r="B144" s="915"/>
      <c r="C144" s="915"/>
      <c r="D144" s="915"/>
      <c r="E144" s="915"/>
      <c r="F144" s="915"/>
      <c r="G144" s="915"/>
    </row>
    <row r="145" spans="1:7" x14ac:dyDescent="0.3">
      <c r="A145" s="915"/>
      <c r="B145" s="915"/>
      <c r="C145" s="915"/>
      <c r="D145" s="915"/>
      <c r="E145" s="915"/>
      <c r="F145" s="915"/>
      <c r="G145" s="915"/>
    </row>
    <row r="146" spans="1:7" x14ac:dyDescent="0.3">
      <c r="A146" s="915"/>
      <c r="B146" s="915"/>
      <c r="C146" s="915"/>
      <c r="D146" s="915"/>
      <c r="E146" s="915"/>
      <c r="F146" s="915"/>
      <c r="G146" s="915"/>
    </row>
    <row r="151" spans="1:7" x14ac:dyDescent="0.3">
      <c r="A151" s="915" t="s">
        <v>306</v>
      </c>
      <c r="B151" s="915"/>
      <c r="C151" s="915"/>
      <c r="D151" s="915"/>
      <c r="E151" s="915"/>
      <c r="F151" s="915"/>
      <c r="G151" s="915"/>
    </row>
    <row r="152" spans="1:7" x14ac:dyDescent="0.3">
      <c r="A152" s="915"/>
      <c r="B152" s="915"/>
      <c r="C152" s="915"/>
      <c r="D152" s="915"/>
      <c r="E152" s="915"/>
      <c r="F152" s="915"/>
      <c r="G152" s="915"/>
    </row>
    <row r="153" spans="1:7" x14ac:dyDescent="0.3">
      <c r="A153" s="915"/>
      <c r="B153" s="915"/>
      <c r="C153" s="915"/>
      <c r="D153" s="915"/>
      <c r="E153" s="915"/>
      <c r="F153" s="915"/>
      <c r="G153" s="915"/>
    </row>
    <row r="154" spans="1:7" x14ac:dyDescent="0.3">
      <c r="A154" s="915"/>
      <c r="B154" s="915"/>
      <c r="C154" s="915"/>
      <c r="D154" s="915"/>
      <c r="E154" s="915"/>
      <c r="F154" s="915"/>
      <c r="G154" s="915"/>
    </row>
    <row r="155" spans="1:7" x14ac:dyDescent="0.3">
      <c r="A155" s="915"/>
      <c r="B155" s="915"/>
      <c r="C155" s="915"/>
      <c r="D155" s="915"/>
      <c r="E155" s="915"/>
      <c r="F155" s="915"/>
      <c r="G155" s="915"/>
    </row>
    <row r="156" spans="1:7" x14ac:dyDescent="0.3">
      <c r="A156" s="915"/>
      <c r="B156" s="915"/>
      <c r="C156" s="915"/>
      <c r="D156" s="915"/>
      <c r="E156" s="915"/>
      <c r="F156" s="915"/>
      <c r="G156" s="915"/>
    </row>
    <row r="157" spans="1:7" x14ac:dyDescent="0.3">
      <c r="A157" s="915"/>
      <c r="B157" s="915"/>
      <c r="C157" s="915"/>
      <c r="D157" s="915"/>
      <c r="E157" s="915"/>
      <c r="F157" s="915"/>
      <c r="G157" s="915"/>
    </row>
    <row r="158" spans="1:7" x14ac:dyDescent="0.3">
      <c r="A158" s="915"/>
      <c r="B158" s="915"/>
      <c r="C158" s="915"/>
      <c r="D158" s="915"/>
      <c r="E158" s="915"/>
      <c r="F158" s="915"/>
      <c r="G158" s="915"/>
    </row>
    <row r="192" spans="1:7" x14ac:dyDescent="0.3">
      <c r="A192" s="915" t="s">
        <v>307</v>
      </c>
      <c r="B192" s="916"/>
      <c r="C192" s="916"/>
      <c r="D192" s="916"/>
      <c r="E192" s="916"/>
      <c r="F192" s="916"/>
      <c r="G192" s="916"/>
    </row>
    <row r="193" spans="1:7" x14ac:dyDescent="0.3">
      <c r="A193" s="916"/>
      <c r="B193" s="916"/>
      <c r="C193" s="916"/>
      <c r="D193" s="916"/>
      <c r="E193" s="916"/>
      <c r="F193" s="916"/>
      <c r="G193" s="916"/>
    </row>
    <row r="194" spans="1:7" x14ac:dyDescent="0.3">
      <c r="A194" s="916"/>
      <c r="B194" s="916"/>
      <c r="C194" s="916"/>
      <c r="D194" s="916"/>
      <c r="E194" s="916"/>
      <c r="F194" s="916"/>
      <c r="G194" s="916"/>
    </row>
    <row r="195" spans="1:7" x14ac:dyDescent="0.3">
      <c r="A195" s="916"/>
      <c r="B195" s="916"/>
      <c r="C195" s="916"/>
      <c r="D195" s="916"/>
      <c r="E195" s="916"/>
      <c r="F195" s="916"/>
      <c r="G195" s="916"/>
    </row>
    <row r="196" spans="1:7" x14ac:dyDescent="0.3">
      <c r="A196" s="916"/>
      <c r="B196" s="916"/>
      <c r="C196" s="916"/>
      <c r="D196" s="916"/>
      <c r="E196" s="916"/>
      <c r="F196" s="916"/>
      <c r="G196" s="916"/>
    </row>
    <row r="201" spans="1:7" x14ac:dyDescent="0.3">
      <c r="A201" s="915" t="s">
        <v>308</v>
      </c>
      <c r="B201" s="916"/>
      <c r="C201" s="916"/>
      <c r="D201" s="916"/>
      <c r="E201" s="916"/>
      <c r="F201" s="916"/>
      <c r="G201" s="916"/>
    </row>
    <row r="202" spans="1:7" x14ac:dyDescent="0.3">
      <c r="A202" s="916"/>
      <c r="B202" s="916"/>
      <c r="C202" s="916"/>
      <c r="D202" s="916"/>
      <c r="E202" s="916"/>
      <c r="F202" s="916"/>
      <c r="G202" s="916"/>
    </row>
    <row r="203" spans="1:7" x14ac:dyDescent="0.3">
      <c r="A203" s="916"/>
      <c r="B203" s="916"/>
      <c r="C203" s="916"/>
      <c r="D203" s="916"/>
      <c r="E203" s="916"/>
      <c r="F203" s="916"/>
      <c r="G203" s="916"/>
    </row>
    <row r="204" spans="1:7" x14ac:dyDescent="0.3">
      <c r="A204" s="916"/>
      <c r="B204" s="916"/>
      <c r="C204" s="916"/>
      <c r="D204" s="916"/>
      <c r="E204" s="916"/>
      <c r="F204" s="916"/>
      <c r="G204" s="916"/>
    </row>
    <row r="205" spans="1:7" x14ac:dyDescent="0.3">
      <c r="A205" s="916"/>
      <c r="B205" s="916"/>
      <c r="C205" s="916"/>
      <c r="D205" s="916"/>
      <c r="E205" s="916"/>
      <c r="F205" s="916"/>
      <c r="G205" s="916"/>
    </row>
    <row r="206" spans="1:7" x14ac:dyDescent="0.3">
      <c r="A206" s="916"/>
      <c r="B206" s="916"/>
      <c r="C206" s="916"/>
      <c r="D206" s="916"/>
      <c r="E206" s="916"/>
      <c r="F206" s="916"/>
      <c r="G206" s="916"/>
    </row>
    <row r="207" spans="1:7" x14ac:dyDescent="0.3">
      <c r="A207" s="916"/>
      <c r="B207" s="916"/>
      <c r="C207" s="916"/>
      <c r="D207" s="916"/>
      <c r="E207" s="916"/>
      <c r="F207" s="916"/>
      <c r="G207" s="916"/>
    </row>
    <row r="208" spans="1:7" x14ac:dyDescent="0.3">
      <c r="A208" s="916"/>
      <c r="B208" s="916"/>
      <c r="C208" s="916"/>
      <c r="D208" s="916"/>
      <c r="E208" s="916"/>
      <c r="F208" s="916"/>
      <c r="G208" s="916"/>
    </row>
    <row r="209" spans="1:7" x14ac:dyDescent="0.3">
      <c r="A209" s="916"/>
      <c r="B209" s="916"/>
      <c r="C209" s="916"/>
      <c r="D209" s="916"/>
      <c r="E209" s="916"/>
      <c r="F209" s="916"/>
      <c r="G209" s="916"/>
    </row>
    <row r="244" spans="1:7" x14ac:dyDescent="0.3">
      <c r="A244" s="917" t="s">
        <v>309</v>
      </c>
      <c r="B244" s="917"/>
      <c r="C244" s="917"/>
      <c r="D244" s="917"/>
      <c r="E244" s="917"/>
      <c r="F244" s="917"/>
      <c r="G244" s="917"/>
    </row>
    <row r="245" spans="1:7" ht="15" customHeight="1" x14ac:dyDescent="0.3">
      <c r="A245" s="917"/>
      <c r="B245" s="917"/>
      <c r="C245" s="917"/>
      <c r="D245" s="917"/>
      <c r="E245" s="917"/>
      <c r="F245" s="917"/>
      <c r="G245" s="917"/>
    </row>
    <row r="246" spans="1:7" x14ac:dyDescent="0.3">
      <c r="A246" s="917"/>
      <c r="B246" s="917"/>
      <c r="C246" s="917"/>
      <c r="D246" s="917"/>
      <c r="E246" s="917"/>
      <c r="F246" s="917"/>
      <c r="G246" s="917"/>
    </row>
    <row r="247" spans="1:7" x14ac:dyDescent="0.3">
      <c r="A247" s="917"/>
      <c r="B247" s="917"/>
      <c r="C247" s="917"/>
      <c r="D247" s="917"/>
      <c r="E247" s="917"/>
      <c r="F247" s="917"/>
      <c r="G247" s="917"/>
    </row>
    <row r="248" spans="1:7" x14ac:dyDescent="0.3">
      <c r="A248" s="917"/>
      <c r="B248" s="917"/>
      <c r="C248" s="917"/>
      <c r="D248" s="917"/>
      <c r="E248" s="917"/>
      <c r="F248" s="917"/>
      <c r="G248" s="917"/>
    </row>
    <row r="249" spans="1:7" x14ac:dyDescent="0.3">
      <c r="A249" s="917"/>
      <c r="B249" s="917"/>
      <c r="C249" s="917"/>
      <c r="D249" s="917"/>
      <c r="E249" s="917"/>
      <c r="F249" s="917"/>
      <c r="G249" s="917"/>
    </row>
    <row r="250" spans="1:7" x14ac:dyDescent="0.3">
      <c r="A250" s="917"/>
      <c r="B250" s="917"/>
      <c r="C250" s="917"/>
      <c r="D250" s="917"/>
      <c r="E250" s="917"/>
      <c r="F250" s="917"/>
      <c r="G250" s="917"/>
    </row>
  </sheetData>
  <sheetProtection algorithmName="SHA-512" hashValue="qS5Ktv7rm/EpnCUpFeD3Y7sHODzd8ggcY7HmjlhHc/uz+XuoFsCQnjXMuFig2F3aBMPIKMJCjAFHfMBTazUS9w==" saltValue="oczddMoUJWNLgjhFaWTh8g==" spinCount="100000" sheet="1" selectLockedCells="1"/>
  <mergeCells count="10">
    <mergeCell ref="A151:G158"/>
    <mergeCell ref="A192:G196"/>
    <mergeCell ref="A201:G209"/>
    <mergeCell ref="A244:G250"/>
    <mergeCell ref="A1:G9"/>
    <mergeCell ref="A45:G46"/>
    <mergeCell ref="A51:G59"/>
    <mergeCell ref="A96:G98"/>
    <mergeCell ref="A101:G108"/>
    <mergeCell ref="A142:G146"/>
  </mergeCells>
  <pageMargins left="0.7" right="0.7" top="0.78740157499999996" bottom="0.78740157499999996" header="0.3" footer="0.3"/>
  <pageSetup paperSize="9" orientation="portrait" r:id="rId1"/>
  <headerFooter>
    <oddFooter>&amp;LStand August 2020</oddFooter>
  </headerFooter>
  <rowBreaks count="4" manualBreakCount="4">
    <brk id="50" max="16383" man="1"/>
    <brk id="100" max="16383" man="1"/>
    <brk id="150" max="16383" man="1"/>
    <brk id="20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I222"/>
  <sheetViews>
    <sheetView view="pageLayout" zoomScale="90" zoomScaleNormal="100" zoomScalePageLayoutView="90" workbookViewId="0">
      <selection activeCell="F26" sqref="B26:H28"/>
    </sheetView>
  </sheetViews>
  <sheetFormatPr baseColWidth="10" defaultRowHeight="14.4" x14ac:dyDescent="0.3"/>
  <cols>
    <col min="1" max="1" width="3.6640625" customWidth="1"/>
    <col min="2" max="2" width="31.6640625" customWidth="1"/>
    <col min="3" max="3" width="12.109375" customWidth="1"/>
    <col min="4" max="4" width="14.33203125" customWidth="1"/>
    <col min="5" max="5" width="13.33203125" customWidth="1"/>
    <col min="6" max="6" width="23.5546875" customWidth="1"/>
    <col min="7" max="7" width="26.6640625" customWidth="1"/>
    <col min="8" max="8" width="13.5546875" customWidth="1"/>
    <col min="9" max="9" width="2.6640625" customWidth="1"/>
  </cols>
  <sheetData>
    <row r="1" spans="1:9" ht="41.25" customHeight="1" x14ac:dyDescent="0.3">
      <c r="A1" s="23"/>
      <c r="B1" s="922" t="s">
        <v>33</v>
      </c>
      <c r="C1" s="922"/>
      <c r="D1" s="922"/>
      <c r="E1" s="922"/>
      <c r="F1" s="922"/>
      <c r="G1" s="922"/>
      <c r="H1" s="922"/>
      <c r="I1" s="2"/>
    </row>
    <row r="2" spans="1:9" ht="15.6" x14ac:dyDescent="0.3">
      <c r="A2" s="23"/>
      <c r="B2" s="928" t="s">
        <v>71</v>
      </c>
      <c r="C2" s="928"/>
      <c r="D2" s="928"/>
      <c r="E2" s="928"/>
      <c r="F2" s="928"/>
      <c r="G2" s="928"/>
      <c r="H2" s="928"/>
      <c r="I2" s="2"/>
    </row>
    <row r="3" spans="1:9" ht="15.6" x14ac:dyDescent="0.3">
      <c r="A3" s="24"/>
      <c r="B3" s="923" t="s">
        <v>34</v>
      </c>
      <c r="C3" s="924"/>
      <c r="D3" s="924"/>
      <c r="E3" s="924"/>
      <c r="F3" s="924"/>
      <c r="G3" s="924"/>
      <c r="H3" s="925"/>
      <c r="I3" s="2"/>
    </row>
    <row r="4" spans="1:9" ht="28.2" x14ac:dyDescent="0.3">
      <c r="A4" s="23"/>
      <c r="B4" s="25" t="s">
        <v>7</v>
      </c>
      <c r="C4" s="26" t="s">
        <v>35</v>
      </c>
      <c r="D4" s="27" t="s">
        <v>36</v>
      </c>
      <c r="E4" s="27" t="s">
        <v>37</v>
      </c>
      <c r="F4" s="26" t="s">
        <v>38</v>
      </c>
      <c r="G4" s="28" t="s">
        <v>56</v>
      </c>
      <c r="H4" s="28" t="s">
        <v>20</v>
      </c>
      <c r="I4" s="3"/>
    </row>
    <row r="5" spans="1:9" ht="15.6" x14ac:dyDescent="0.3">
      <c r="A5" s="23"/>
      <c r="B5" s="29"/>
      <c r="C5" s="29"/>
      <c r="D5" s="29"/>
      <c r="E5" s="29"/>
      <c r="F5" s="29"/>
      <c r="G5" s="29"/>
      <c r="H5" s="29"/>
      <c r="I5" s="2"/>
    </row>
    <row r="6" spans="1:9" ht="15.6" x14ac:dyDescent="0.3">
      <c r="A6" s="23"/>
      <c r="B6" s="29"/>
      <c r="C6" s="29"/>
      <c r="D6" s="29"/>
      <c r="E6" s="29"/>
      <c r="F6" s="29"/>
      <c r="G6" s="29"/>
      <c r="H6" s="29"/>
      <c r="I6" s="2"/>
    </row>
    <row r="7" spans="1:9" ht="15.6" x14ac:dyDescent="0.3">
      <c r="A7" s="23"/>
      <c r="B7" s="29"/>
      <c r="C7" s="29"/>
      <c r="D7" s="29"/>
      <c r="E7" s="29"/>
      <c r="F7" s="29"/>
      <c r="G7" s="29"/>
      <c r="H7" s="29"/>
      <c r="I7" s="2"/>
    </row>
    <row r="8" spans="1:9" ht="15.6" x14ac:dyDescent="0.3">
      <c r="A8" s="23"/>
      <c r="B8" s="29"/>
      <c r="C8" s="29"/>
      <c r="D8" s="29"/>
      <c r="E8" s="29"/>
      <c r="F8" s="29"/>
      <c r="G8" s="29"/>
      <c r="H8" s="29"/>
      <c r="I8" s="2"/>
    </row>
    <row r="9" spans="1:9" ht="15.6" x14ac:dyDescent="0.3">
      <c r="A9" s="23"/>
      <c r="B9" s="29"/>
      <c r="C9" s="29"/>
      <c r="D9" s="29"/>
      <c r="E9" s="29"/>
      <c r="F9" s="29"/>
      <c r="G9" s="29"/>
      <c r="H9" s="29"/>
      <c r="I9" s="2"/>
    </row>
    <row r="10" spans="1:9" ht="15.6" x14ac:dyDescent="0.3">
      <c r="A10" s="23"/>
      <c r="B10" s="29"/>
      <c r="C10" s="29"/>
      <c r="D10" s="29"/>
      <c r="E10" s="29"/>
      <c r="F10" s="29"/>
      <c r="G10" s="29"/>
      <c r="H10" s="29"/>
      <c r="I10" s="2"/>
    </row>
    <row r="11" spans="1:9" ht="15.6" x14ac:dyDescent="0.3">
      <c r="A11" s="23"/>
      <c r="B11" s="29"/>
      <c r="C11" s="29"/>
      <c r="D11" s="29"/>
      <c r="E11" s="29"/>
      <c r="F11" s="29"/>
      <c r="G11" s="29"/>
      <c r="H11" s="29"/>
      <c r="I11" s="2"/>
    </row>
    <row r="12" spans="1:9" ht="15.6" x14ac:dyDescent="0.3">
      <c r="A12" s="23"/>
      <c r="B12" s="29"/>
      <c r="C12" s="29"/>
      <c r="D12" s="29"/>
      <c r="E12" s="29"/>
      <c r="F12" s="29"/>
      <c r="G12" s="29"/>
      <c r="H12" s="29"/>
      <c r="I12" s="2"/>
    </row>
    <row r="13" spans="1:9" ht="15.6" x14ac:dyDescent="0.3">
      <c r="A13" s="23"/>
      <c r="B13" s="29"/>
      <c r="C13" s="29"/>
      <c r="D13" s="29"/>
      <c r="E13" s="29"/>
      <c r="F13" s="29"/>
      <c r="G13" s="29"/>
      <c r="H13" s="29"/>
      <c r="I13" s="2"/>
    </row>
    <row r="14" spans="1:9" ht="15.6" x14ac:dyDescent="0.3">
      <c r="A14" s="23"/>
      <c r="B14" s="29"/>
      <c r="C14" s="29"/>
      <c r="D14" s="29"/>
      <c r="E14" s="29"/>
      <c r="F14" s="29"/>
      <c r="G14" s="29"/>
      <c r="H14" s="29"/>
      <c r="I14" s="2"/>
    </row>
    <row r="15" spans="1:9" ht="15.6" x14ac:dyDescent="0.3">
      <c r="A15" s="23"/>
      <c r="B15" s="29"/>
      <c r="C15" s="29"/>
      <c r="D15" s="29"/>
      <c r="E15" s="29"/>
      <c r="F15" s="29"/>
      <c r="G15" s="29"/>
      <c r="H15" s="29"/>
      <c r="I15" s="2"/>
    </row>
    <row r="16" spans="1:9" ht="15.6" x14ac:dyDescent="0.3">
      <c r="A16" s="23"/>
      <c r="B16" s="29"/>
      <c r="C16" s="29"/>
      <c r="D16" s="29"/>
      <c r="E16" s="29"/>
      <c r="F16" s="29"/>
      <c r="G16" s="29"/>
      <c r="H16" s="29"/>
      <c r="I16" s="2"/>
    </row>
    <row r="17" spans="1:9" ht="15.6" x14ac:dyDescent="0.3">
      <c r="A17" s="23"/>
      <c r="B17" s="29"/>
      <c r="C17" s="29"/>
      <c r="D17" s="29"/>
      <c r="E17" s="29"/>
      <c r="F17" s="29"/>
      <c r="G17" s="29"/>
      <c r="H17" s="29"/>
      <c r="I17" s="2"/>
    </row>
    <row r="18" spans="1:9" ht="15.6" x14ac:dyDescent="0.3">
      <c r="A18" s="23"/>
      <c r="B18" s="29"/>
      <c r="C18" s="29"/>
      <c r="D18" s="29"/>
      <c r="E18" s="29"/>
      <c r="F18" s="29"/>
      <c r="G18" s="29"/>
      <c r="H18" s="29"/>
      <c r="I18" s="2"/>
    </row>
    <row r="19" spans="1:9" ht="15.6" x14ac:dyDescent="0.3">
      <c r="A19" s="23"/>
      <c r="B19" s="29"/>
      <c r="C19" s="29"/>
      <c r="D19" s="29"/>
      <c r="E19" s="29"/>
      <c r="F19" s="29"/>
      <c r="G19" s="29"/>
      <c r="H19" s="29"/>
      <c r="I19" s="2"/>
    </row>
    <row r="20" spans="1:9" ht="15.6" x14ac:dyDescent="0.3">
      <c r="A20" s="23"/>
      <c r="B20" s="29"/>
      <c r="C20" s="29"/>
      <c r="D20" s="29"/>
      <c r="E20" s="29"/>
      <c r="F20" s="29"/>
      <c r="G20" s="29"/>
      <c r="H20" s="29"/>
      <c r="I20" s="2"/>
    </row>
    <row r="21" spans="1:9" ht="15.6" x14ac:dyDescent="0.3">
      <c r="A21" s="23"/>
      <c r="B21" s="29"/>
      <c r="C21" s="29"/>
      <c r="D21" s="29"/>
      <c r="E21" s="29"/>
      <c r="F21" s="29"/>
      <c r="G21" s="29"/>
      <c r="H21" s="29"/>
      <c r="I21" s="2"/>
    </row>
    <row r="22" spans="1:9" ht="15.6" x14ac:dyDescent="0.3">
      <c r="A22" s="23"/>
      <c r="B22" s="29"/>
      <c r="C22" s="29"/>
      <c r="D22" s="29"/>
      <c r="E22" s="29"/>
      <c r="F22" s="29"/>
      <c r="G22" s="29"/>
      <c r="H22" s="29"/>
      <c r="I22" s="2"/>
    </row>
    <row r="23" spans="1:9" ht="15.6" x14ac:dyDescent="0.3">
      <c r="A23" s="23"/>
      <c r="B23" s="29"/>
      <c r="C23" s="29"/>
      <c r="D23" s="29"/>
      <c r="E23" s="29"/>
      <c r="F23" s="29"/>
      <c r="G23" s="29"/>
      <c r="H23" s="29"/>
      <c r="I23" s="2"/>
    </row>
    <row r="24" spans="1:9" ht="16.2" thickBot="1" x14ac:dyDescent="0.35">
      <c r="A24" s="23"/>
      <c r="B24" s="29"/>
      <c r="C24" s="29"/>
      <c r="D24" s="29"/>
      <c r="E24" s="29"/>
      <c r="F24" s="29"/>
      <c r="G24" s="29"/>
      <c r="H24" s="30"/>
      <c r="I24" s="2"/>
    </row>
    <row r="25" spans="1:9" ht="16.2" thickBot="1" x14ac:dyDescent="0.35">
      <c r="A25" s="23"/>
      <c r="B25" s="23"/>
      <c r="C25" s="23"/>
      <c r="D25" s="23"/>
      <c r="E25" s="23"/>
      <c r="F25" s="23"/>
      <c r="G25" s="24" t="s">
        <v>39</v>
      </c>
      <c r="H25" s="21">
        <f>SUM(H5,H6,H7,H8,H9,H10,H11,H12,H13,H14,H15,H16,H17,H18,H19,H20,H21,H22,H23,H24)</f>
        <v>0</v>
      </c>
      <c r="I25" s="2"/>
    </row>
    <row r="26" spans="1:9" ht="10.5" customHeight="1" x14ac:dyDescent="0.3">
      <c r="A26" s="23"/>
      <c r="B26" s="23"/>
      <c r="C26" s="23"/>
      <c r="D26" s="23"/>
      <c r="E26" s="23"/>
      <c r="F26" s="23"/>
      <c r="G26" s="23"/>
      <c r="H26" s="23"/>
      <c r="I26" s="2"/>
    </row>
    <row r="27" spans="1:9" ht="15.75" customHeight="1" x14ac:dyDescent="0.3">
      <c r="A27" s="23" t="s">
        <v>61</v>
      </c>
      <c r="B27" s="930" t="s">
        <v>62</v>
      </c>
      <c r="C27" s="930"/>
      <c r="D27" s="930"/>
      <c r="E27" s="930"/>
      <c r="F27" s="930"/>
      <c r="G27" s="930"/>
      <c r="H27" s="930"/>
      <c r="I27" s="2"/>
    </row>
    <row r="28" spans="1:9" ht="15.6" x14ac:dyDescent="0.3">
      <c r="A28" s="23" t="s">
        <v>57</v>
      </c>
      <c r="B28" s="926" t="s">
        <v>59</v>
      </c>
      <c r="C28" s="926"/>
      <c r="D28" s="926"/>
      <c r="E28" s="926"/>
      <c r="F28" s="926"/>
      <c r="G28" s="926"/>
      <c r="H28" s="926"/>
      <c r="I28" s="2"/>
    </row>
    <row r="29" spans="1:9" s="1" customFormat="1" ht="28.5" customHeight="1" x14ac:dyDescent="0.3">
      <c r="A29" s="23" t="s">
        <v>58</v>
      </c>
      <c r="B29" s="927" t="s">
        <v>60</v>
      </c>
      <c r="C29" s="927"/>
      <c r="D29" s="927"/>
      <c r="E29" s="927"/>
      <c r="F29" s="927"/>
      <c r="G29" s="927"/>
      <c r="H29" s="927"/>
      <c r="I29" s="2"/>
    </row>
    <row r="30" spans="1:9" s="1" customFormat="1" x14ac:dyDescent="0.3">
      <c r="A30" s="37" t="s">
        <v>76</v>
      </c>
      <c r="B30" s="38"/>
      <c r="C30" s="38"/>
      <c r="D30" s="38"/>
      <c r="E30" s="38"/>
      <c r="F30" s="38"/>
      <c r="G30" s="38"/>
      <c r="H30" s="38"/>
      <c r="I30" s="37"/>
    </row>
    <row r="31" spans="1:9" ht="30" customHeight="1" x14ac:dyDescent="0.3">
      <c r="A31" s="2"/>
      <c r="B31" s="921" t="s">
        <v>73</v>
      </c>
      <c r="C31" s="921"/>
      <c r="D31" s="921"/>
      <c r="E31" s="921"/>
      <c r="F31" s="921"/>
      <c r="G31" s="921"/>
      <c r="H31" s="921"/>
      <c r="I31" s="2"/>
    </row>
    <row r="32" spans="1:9" ht="39" customHeight="1" x14ac:dyDescent="0.3">
      <c r="A32" s="2"/>
      <c r="B32" s="31" t="s">
        <v>48</v>
      </c>
      <c r="C32" s="20" t="s">
        <v>8</v>
      </c>
      <c r="D32" s="19" t="s">
        <v>41</v>
      </c>
      <c r="E32" s="19" t="s">
        <v>49</v>
      </c>
      <c r="F32" s="19" t="s">
        <v>42</v>
      </c>
      <c r="G32" s="20" t="s">
        <v>43</v>
      </c>
      <c r="H32" s="19" t="s">
        <v>44</v>
      </c>
      <c r="I32" s="2"/>
    </row>
    <row r="33" spans="1:8" ht="15.6" x14ac:dyDescent="0.3">
      <c r="A33" s="2"/>
      <c r="B33" s="5" t="s">
        <v>9</v>
      </c>
      <c r="C33" s="7">
        <v>2.5</v>
      </c>
      <c r="D33" s="7">
        <v>22.5</v>
      </c>
      <c r="E33" s="32"/>
      <c r="F33" s="11">
        <f t="shared" ref="F33:F60" si="0">E33*C33</f>
        <v>0</v>
      </c>
      <c r="G33" s="7">
        <v>0.2</v>
      </c>
      <c r="H33" s="15">
        <f>D33*E33*G33</f>
        <v>0</v>
      </c>
    </row>
    <row r="34" spans="1:8" ht="15.6" x14ac:dyDescent="0.3">
      <c r="A34" s="2"/>
      <c r="B34" s="20" t="s">
        <v>31</v>
      </c>
      <c r="C34" s="7">
        <v>5</v>
      </c>
      <c r="D34" s="7">
        <v>22.5</v>
      </c>
      <c r="E34" s="32"/>
      <c r="F34" s="11">
        <f t="shared" si="0"/>
        <v>0</v>
      </c>
      <c r="G34" s="7">
        <v>0.2</v>
      </c>
      <c r="H34" s="15">
        <f>D34*E34*(G34*2)+(E34*13)</f>
        <v>0</v>
      </c>
    </row>
    <row r="35" spans="1:8" ht="15.6" x14ac:dyDescent="0.3">
      <c r="A35" s="2"/>
      <c r="B35" s="5" t="s">
        <v>9</v>
      </c>
      <c r="C35" s="7">
        <v>2.5</v>
      </c>
      <c r="D35" s="7">
        <v>30</v>
      </c>
      <c r="E35" s="32"/>
      <c r="F35" s="11">
        <f t="shared" si="0"/>
        <v>0</v>
      </c>
      <c r="G35" s="7">
        <v>0.2</v>
      </c>
      <c r="H35" s="15">
        <f>D35*E35*G35</f>
        <v>0</v>
      </c>
    </row>
    <row r="36" spans="1:8" ht="15.6" x14ac:dyDescent="0.3">
      <c r="A36" s="2"/>
      <c r="B36" s="20" t="s">
        <v>31</v>
      </c>
      <c r="C36" s="7">
        <v>5</v>
      </c>
      <c r="D36" s="7">
        <v>30</v>
      </c>
      <c r="E36" s="32"/>
      <c r="F36" s="11">
        <f t="shared" si="0"/>
        <v>0</v>
      </c>
      <c r="G36" s="7">
        <v>0.2</v>
      </c>
      <c r="H36" s="15">
        <f>D36*E36*(G36*2)+(E36*13)</f>
        <v>0</v>
      </c>
    </row>
    <row r="37" spans="1:8" ht="15.6" x14ac:dyDescent="0.3">
      <c r="A37" s="2"/>
      <c r="B37" s="5" t="s">
        <v>9</v>
      </c>
      <c r="C37" s="7">
        <v>2.5</v>
      </c>
      <c r="D37" s="7">
        <v>42.5</v>
      </c>
      <c r="E37" s="32"/>
      <c r="F37" s="11">
        <f t="shared" si="0"/>
        <v>0</v>
      </c>
      <c r="G37" s="7">
        <v>0.2</v>
      </c>
      <c r="H37" s="15">
        <f>D37*E37*G37</f>
        <v>0</v>
      </c>
    </row>
    <row r="38" spans="1:8" ht="15.6" x14ac:dyDescent="0.3">
      <c r="A38" s="2"/>
      <c r="B38" s="20" t="s">
        <v>31</v>
      </c>
      <c r="C38" s="7">
        <v>5</v>
      </c>
      <c r="D38" s="7">
        <v>42.5</v>
      </c>
      <c r="E38" s="32"/>
      <c r="F38" s="11">
        <f t="shared" si="0"/>
        <v>0</v>
      </c>
      <c r="G38" s="7">
        <v>0.2</v>
      </c>
      <c r="H38" s="15">
        <f>D38*E38*(G38*2)+(E38*13)</f>
        <v>0</v>
      </c>
    </row>
    <row r="39" spans="1:8" ht="15.6" x14ac:dyDescent="0.3">
      <c r="A39" s="2"/>
      <c r="B39" s="5" t="s">
        <v>9</v>
      </c>
      <c r="C39" s="7">
        <v>2.5</v>
      </c>
      <c r="D39" s="7">
        <v>50</v>
      </c>
      <c r="E39" s="32"/>
      <c r="F39" s="11">
        <f t="shared" si="0"/>
        <v>0</v>
      </c>
      <c r="G39" s="7">
        <v>0.2</v>
      </c>
      <c r="H39" s="15">
        <f>D39*E39*G39</f>
        <v>0</v>
      </c>
    </row>
    <row r="40" spans="1:8" ht="15.6" x14ac:dyDescent="0.3">
      <c r="A40" s="2"/>
      <c r="B40" s="20" t="s">
        <v>31</v>
      </c>
      <c r="C40" s="7">
        <v>5</v>
      </c>
      <c r="D40" s="7">
        <v>50</v>
      </c>
      <c r="E40" s="32"/>
      <c r="F40" s="11">
        <f t="shared" si="0"/>
        <v>0</v>
      </c>
      <c r="G40" s="7">
        <v>0.2</v>
      </c>
      <c r="H40" s="15">
        <f>D40*E40*(G40*2)+(E40*13)</f>
        <v>0</v>
      </c>
    </row>
    <row r="41" spans="1:8" ht="15.6" x14ac:dyDescent="0.3">
      <c r="A41" s="2"/>
      <c r="B41" s="4" t="s">
        <v>45</v>
      </c>
      <c r="C41" s="8">
        <v>1.5</v>
      </c>
      <c r="D41" s="8">
        <v>22.5</v>
      </c>
      <c r="E41" s="32"/>
      <c r="F41" s="12">
        <f t="shared" si="0"/>
        <v>0</v>
      </c>
      <c r="G41" s="8">
        <v>0.2</v>
      </c>
      <c r="H41" s="16">
        <f>D41*E41*G41</f>
        <v>0</v>
      </c>
    </row>
    <row r="42" spans="1:8" ht="15.6" x14ac:dyDescent="0.3">
      <c r="A42" s="2"/>
      <c r="B42" s="20" t="s">
        <v>46</v>
      </c>
      <c r="C42" s="8">
        <v>3</v>
      </c>
      <c r="D42" s="8">
        <v>22.5</v>
      </c>
      <c r="E42" s="32"/>
      <c r="F42" s="12">
        <f t="shared" si="0"/>
        <v>0</v>
      </c>
      <c r="G42" s="8">
        <v>0.2</v>
      </c>
      <c r="H42" s="16">
        <f>D42*E42*(G42*2)+(E42*13)</f>
        <v>0</v>
      </c>
    </row>
    <row r="43" spans="1:8" ht="15.6" x14ac:dyDescent="0.3">
      <c r="A43" s="2"/>
      <c r="B43" s="4" t="s">
        <v>45</v>
      </c>
      <c r="C43" s="8">
        <v>1.5</v>
      </c>
      <c r="D43" s="8">
        <v>30</v>
      </c>
      <c r="E43" s="32"/>
      <c r="F43" s="12">
        <f t="shared" si="0"/>
        <v>0</v>
      </c>
      <c r="G43" s="8">
        <v>0.2</v>
      </c>
      <c r="H43" s="16">
        <f>D43*E43*G43</f>
        <v>0</v>
      </c>
    </row>
    <row r="44" spans="1:8" ht="15.6" x14ac:dyDescent="0.3">
      <c r="A44" s="2"/>
      <c r="B44" s="20" t="s">
        <v>46</v>
      </c>
      <c r="C44" s="8">
        <v>3</v>
      </c>
      <c r="D44" s="8">
        <v>30</v>
      </c>
      <c r="E44" s="32"/>
      <c r="F44" s="12">
        <f t="shared" si="0"/>
        <v>0</v>
      </c>
      <c r="G44" s="8">
        <v>0.2</v>
      </c>
      <c r="H44" s="16">
        <f>D44*E44*(G44*2)+(E44*13)</f>
        <v>0</v>
      </c>
    </row>
    <row r="45" spans="1:8" ht="15.6" x14ac:dyDescent="0.3">
      <c r="A45" s="2"/>
      <c r="B45" s="4" t="s">
        <v>45</v>
      </c>
      <c r="C45" s="8">
        <v>1.5</v>
      </c>
      <c r="D45" s="8">
        <v>42.5</v>
      </c>
      <c r="E45" s="32"/>
      <c r="F45" s="12">
        <f t="shared" si="0"/>
        <v>0</v>
      </c>
      <c r="G45" s="8">
        <v>0.2</v>
      </c>
      <c r="H45" s="16">
        <f>D45*E45*G45</f>
        <v>0</v>
      </c>
    </row>
    <row r="46" spans="1:8" ht="15.6" x14ac:dyDescent="0.3">
      <c r="A46" s="2"/>
      <c r="B46" s="20" t="s">
        <v>46</v>
      </c>
      <c r="C46" s="8">
        <v>3</v>
      </c>
      <c r="D46" s="8">
        <v>42.5</v>
      </c>
      <c r="E46" s="32"/>
      <c r="F46" s="12">
        <f t="shared" si="0"/>
        <v>0</v>
      </c>
      <c r="G46" s="8">
        <v>0.2</v>
      </c>
      <c r="H46" s="16">
        <f>D46*E46*(G46*2)+(E46*13)</f>
        <v>0</v>
      </c>
    </row>
    <row r="47" spans="1:8" ht="15.6" x14ac:dyDescent="0.3">
      <c r="A47" s="2"/>
      <c r="B47" s="4" t="s">
        <v>45</v>
      </c>
      <c r="C47" s="8">
        <v>1.5</v>
      </c>
      <c r="D47" s="8">
        <v>50</v>
      </c>
      <c r="E47" s="32"/>
      <c r="F47" s="12">
        <f t="shared" si="0"/>
        <v>0</v>
      </c>
      <c r="G47" s="8">
        <v>0.2</v>
      </c>
      <c r="H47" s="16">
        <f>D47*E47*G47</f>
        <v>0</v>
      </c>
    </row>
    <row r="48" spans="1:8" ht="15.6" x14ac:dyDescent="0.3">
      <c r="A48" s="2"/>
      <c r="B48" s="20" t="s">
        <v>46</v>
      </c>
      <c r="C48" s="8">
        <v>3</v>
      </c>
      <c r="D48" s="8">
        <v>50</v>
      </c>
      <c r="E48" s="32"/>
      <c r="F48" s="12">
        <f t="shared" si="0"/>
        <v>0</v>
      </c>
      <c r="G48" s="8">
        <v>0.2</v>
      </c>
      <c r="H48" s="16">
        <f>D48*E48*(G48*2)+(E48*13)</f>
        <v>0</v>
      </c>
    </row>
    <row r="49" spans="1:9" ht="15.6" x14ac:dyDescent="0.3">
      <c r="A49" s="2"/>
      <c r="B49" s="5" t="s">
        <v>10</v>
      </c>
      <c r="C49" s="7">
        <v>1</v>
      </c>
      <c r="D49" s="7">
        <v>22.5</v>
      </c>
      <c r="E49" s="32"/>
      <c r="F49" s="11">
        <f t="shared" si="0"/>
        <v>0</v>
      </c>
      <c r="G49" s="7">
        <v>7.0000000000000007E-2</v>
      </c>
      <c r="H49" s="15">
        <f>D49*E49*G49</f>
        <v>0</v>
      </c>
    </row>
    <row r="50" spans="1:9" ht="15.6" x14ac:dyDescent="0.3">
      <c r="A50" s="2"/>
      <c r="B50" s="20" t="s">
        <v>32</v>
      </c>
      <c r="C50" s="7">
        <v>3</v>
      </c>
      <c r="D50" s="7">
        <v>22.5</v>
      </c>
      <c r="E50" s="32"/>
      <c r="F50" s="11">
        <f t="shared" si="0"/>
        <v>0</v>
      </c>
      <c r="G50" s="7">
        <v>7.0000000000000007E-2</v>
      </c>
      <c r="H50" s="15">
        <f>D50*E50*(G50*3)+(E50*15)</f>
        <v>0</v>
      </c>
    </row>
    <row r="51" spans="1:9" ht="15.6" x14ac:dyDescent="0.3">
      <c r="A51" s="2"/>
      <c r="B51" s="5" t="s">
        <v>10</v>
      </c>
      <c r="C51" s="7">
        <v>1</v>
      </c>
      <c r="D51" s="7">
        <v>30</v>
      </c>
      <c r="E51" s="32"/>
      <c r="F51" s="11">
        <f t="shared" si="0"/>
        <v>0</v>
      </c>
      <c r="G51" s="7">
        <v>7.0000000000000007E-2</v>
      </c>
      <c r="H51" s="15">
        <f>D51*E51*G51</f>
        <v>0</v>
      </c>
    </row>
    <row r="52" spans="1:9" ht="15.6" x14ac:dyDescent="0.3">
      <c r="A52" s="2"/>
      <c r="B52" s="20" t="s">
        <v>32</v>
      </c>
      <c r="C52" s="7">
        <v>3</v>
      </c>
      <c r="D52" s="7">
        <v>30</v>
      </c>
      <c r="E52" s="32"/>
      <c r="F52" s="11">
        <f t="shared" si="0"/>
        <v>0</v>
      </c>
      <c r="G52" s="7">
        <v>7.0000000000000007E-2</v>
      </c>
      <c r="H52" s="15">
        <f>D52*E52*(G52*3)+(E52*15)</f>
        <v>0</v>
      </c>
    </row>
    <row r="53" spans="1:9" ht="15.6" x14ac:dyDescent="0.3">
      <c r="A53" s="2"/>
      <c r="B53" s="5" t="s">
        <v>10</v>
      </c>
      <c r="C53" s="7">
        <v>1</v>
      </c>
      <c r="D53" s="7">
        <v>42.5</v>
      </c>
      <c r="E53" s="32"/>
      <c r="F53" s="11">
        <f t="shared" si="0"/>
        <v>0</v>
      </c>
      <c r="G53" s="7">
        <v>7.0000000000000007E-2</v>
      </c>
      <c r="H53" s="15">
        <f>D53*E53*G53</f>
        <v>0</v>
      </c>
    </row>
    <row r="54" spans="1:9" ht="15.6" x14ac:dyDescent="0.3">
      <c r="A54" s="2"/>
      <c r="B54" s="20" t="s">
        <v>32</v>
      </c>
      <c r="C54" s="7">
        <v>3</v>
      </c>
      <c r="D54" s="7">
        <v>42.5</v>
      </c>
      <c r="E54" s="32"/>
      <c r="F54" s="11">
        <f t="shared" si="0"/>
        <v>0</v>
      </c>
      <c r="G54" s="7">
        <v>7.0000000000000007E-2</v>
      </c>
      <c r="H54" s="15">
        <f>D54*E54*(G54*3)+(E54*15)</f>
        <v>0</v>
      </c>
    </row>
    <row r="55" spans="1:9" ht="15.6" x14ac:dyDescent="0.3">
      <c r="A55" s="2"/>
      <c r="B55" s="5" t="s">
        <v>10</v>
      </c>
      <c r="C55" s="7">
        <v>1</v>
      </c>
      <c r="D55" s="7">
        <v>50</v>
      </c>
      <c r="E55" s="32"/>
      <c r="F55" s="11">
        <f t="shared" si="0"/>
        <v>0</v>
      </c>
      <c r="G55" s="7">
        <v>7.0000000000000007E-2</v>
      </c>
      <c r="H55" s="15">
        <f>D55*E55*G55</f>
        <v>0</v>
      </c>
    </row>
    <row r="56" spans="1:9" ht="15.6" x14ac:dyDescent="0.3">
      <c r="A56" s="2"/>
      <c r="B56" s="20" t="s">
        <v>32</v>
      </c>
      <c r="C56" s="7">
        <v>3</v>
      </c>
      <c r="D56" s="7">
        <v>50</v>
      </c>
      <c r="E56" s="32"/>
      <c r="F56" s="11">
        <f t="shared" si="0"/>
        <v>0</v>
      </c>
      <c r="G56" s="7">
        <v>7.0000000000000007E-2</v>
      </c>
      <c r="H56" s="15">
        <f>D56*E56*(G56*3)+(E56*15)</f>
        <v>0</v>
      </c>
    </row>
    <row r="57" spans="1:9" ht="15.6" x14ac:dyDescent="0.3">
      <c r="A57" s="2"/>
      <c r="B57" s="6" t="s">
        <v>11</v>
      </c>
      <c r="C57" s="9">
        <v>1</v>
      </c>
      <c r="D57" s="9">
        <v>22.5</v>
      </c>
      <c r="E57" s="32"/>
      <c r="F57" s="13">
        <f t="shared" si="0"/>
        <v>0</v>
      </c>
      <c r="G57" s="9">
        <v>0.06</v>
      </c>
      <c r="H57" s="17">
        <f>D57*E57*G57</f>
        <v>0</v>
      </c>
    </row>
    <row r="58" spans="1:9" ht="15.6" x14ac:dyDescent="0.3">
      <c r="A58" s="2"/>
      <c r="B58" s="6" t="s">
        <v>11</v>
      </c>
      <c r="C58" s="9">
        <v>1</v>
      </c>
      <c r="D58" s="9">
        <v>30</v>
      </c>
      <c r="E58" s="32"/>
      <c r="F58" s="13">
        <f t="shared" si="0"/>
        <v>0</v>
      </c>
      <c r="G58" s="9">
        <v>0.06</v>
      </c>
      <c r="H58" s="17">
        <f>D58*E58*G58</f>
        <v>0</v>
      </c>
    </row>
    <row r="59" spans="1:9" ht="15.6" x14ac:dyDescent="0.3">
      <c r="A59" s="2"/>
      <c r="B59" s="6" t="s">
        <v>11</v>
      </c>
      <c r="C59" s="9">
        <v>1</v>
      </c>
      <c r="D59" s="9">
        <v>40.200000000000003</v>
      </c>
      <c r="E59" s="32"/>
      <c r="F59" s="13">
        <f t="shared" si="0"/>
        <v>0</v>
      </c>
      <c r="G59" s="9">
        <v>0.06</v>
      </c>
      <c r="H59" s="17">
        <f>D59*E59*G59</f>
        <v>0</v>
      </c>
    </row>
    <row r="60" spans="1:9" ht="16.2" thickBot="1" x14ac:dyDescent="0.35">
      <c r="A60" s="2"/>
      <c r="B60" s="6" t="s">
        <v>11</v>
      </c>
      <c r="C60" s="9">
        <v>1</v>
      </c>
      <c r="D60" s="9">
        <v>50</v>
      </c>
      <c r="E60" s="33"/>
      <c r="F60" s="14">
        <f t="shared" si="0"/>
        <v>0</v>
      </c>
      <c r="G60" s="9">
        <v>0.06</v>
      </c>
      <c r="H60" s="18">
        <f>D60*E60*G60</f>
        <v>0</v>
      </c>
    </row>
    <row r="61" spans="1:9" ht="16.2" thickBot="1" x14ac:dyDescent="0.35">
      <c r="A61" s="2"/>
      <c r="B61" s="39" t="s">
        <v>72</v>
      </c>
      <c r="C61" s="919" t="s">
        <v>47</v>
      </c>
      <c r="D61" s="920"/>
      <c r="E61" s="22">
        <f>SUM(E33+E34*2+E35+E36*2+E37+E38*2+E39+E40*2+E41+E42*2+E43+E44*2+E45+E46*2+E47+E48*2+E49+E50*3+E51+E52*3+E53+E54*3+E55+E56*3+E57+E58+E59+E60)</f>
        <v>0</v>
      </c>
      <c r="F61" s="21">
        <f>SUM(F33+F34+F35+F36+F37+F38+F39+F40+F41+F42+F43+F44+F45+F46+F47+F48+F49+F50+F51+F52+F53+F54+F55+F56+F57+F58+F59+F60)</f>
        <v>0</v>
      </c>
      <c r="G61" s="36" t="s">
        <v>74</v>
      </c>
      <c r="H61" s="35">
        <f>SUM(H33:H60)*15%+SUM(H33:H60)</f>
        <v>0</v>
      </c>
    </row>
    <row r="62" spans="1:9" x14ac:dyDescent="0.3">
      <c r="B62" s="929" t="s">
        <v>50</v>
      </c>
      <c r="C62" s="929"/>
      <c r="D62" s="929"/>
      <c r="E62" s="929"/>
      <c r="F62" s="929"/>
      <c r="G62" s="929"/>
      <c r="H62" s="929"/>
    </row>
    <row r="63" spans="1:9" ht="15.6" x14ac:dyDescent="0.3">
      <c r="A63" s="2"/>
      <c r="B63" s="921" t="s">
        <v>40</v>
      </c>
      <c r="C63" s="921"/>
      <c r="D63" s="921"/>
      <c r="E63" s="921"/>
      <c r="F63" s="921"/>
      <c r="G63" s="921"/>
      <c r="H63" s="921"/>
      <c r="I63" s="2"/>
    </row>
    <row r="64" spans="1:9" ht="40.200000000000003" x14ac:dyDescent="0.3">
      <c r="A64" s="2"/>
      <c r="B64" s="31" t="s">
        <v>51</v>
      </c>
      <c r="C64" s="20" t="s">
        <v>8</v>
      </c>
      <c r="D64" s="19" t="s">
        <v>41</v>
      </c>
      <c r="E64" s="19" t="s">
        <v>49</v>
      </c>
      <c r="F64" s="19" t="s">
        <v>42</v>
      </c>
      <c r="G64" s="20" t="s">
        <v>43</v>
      </c>
      <c r="H64" s="19" t="s">
        <v>44</v>
      </c>
      <c r="I64" s="2"/>
    </row>
    <row r="65" spans="1:9" ht="15.6" x14ac:dyDescent="0.3">
      <c r="A65" s="2"/>
      <c r="B65" s="5" t="s">
        <v>9</v>
      </c>
      <c r="C65" s="7">
        <v>2.5</v>
      </c>
      <c r="D65" s="7">
        <v>22.5</v>
      </c>
      <c r="E65" s="32"/>
      <c r="F65" s="11">
        <f t="shared" ref="F65:F92" si="1">E65*C65</f>
        <v>0</v>
      </c>
      <c r="G65" s="7">
        <v>0.2</v>
      </c>
      <c r="H65" s="15">
        <f>D65*E65*G65</f>
        <v>0</v>
      </c>
      <c r="I65" s="1"/>
    </row>
    <row r="66" spans="1:9" ht="15.6" x14ac:dyDescent="0.3">
      <c r="A66" s="2"/>
      <c r="B66" s="20" t="s">
        <v>31</v>
      </c>
      <c r="C66" s="7">
        <v>5</v>
      </c>
      <c r="D66" s="7">
        <v>22.5</v>
      </c>
      <c r="E66" s="32"/>
      <c r="F66" s="11">
        <f t="shared" si="1"/>
        <v>0</v>
      </c>
      <c r="G66" s="7">
        <v>0.2</v>
      </c>
      <c r="H66" s="15">
        <f>D66*E66*(G66*2)+(E66*13)</f>
        <v>0</v>
      </c>
      <c r="I66" s="1"/>
    </row>
    <row r="67" spans="1:9" ht="15.6" x14ac:dyDescent="0.3">
      <c r="A67" s="2"/>
      <c r="B67" s="5" t="s">
        <v>9</v>
      </c>
      <c r="C67" s="7">
        <v>2.5</v>
      </c>
      <c r="D67" s="7">
        <v>30</v>
      </c>
      <c r="E67" s="32"/>
      <c r="F67" s="11">
        <f t="shared" si="1"/>
        <v>0</v>
      </c>
      <c r="G67" s="7">
        <v>0.2</v>
      </c>
      <c r="H67" s="15">
        <f>D67*E67*G67</f>
        <v>0</v>
      </c>
      <c r="I67" s="1"/>
    </row>
    <row r="68" spans="1:9" ht="15.6" x14ac:dyDescent="0.3">
      <c r="A68" s="2"/>
      <c r="B68" s="20" t="s">
        <v>31</v>
      </c>
      <c r="C68" s="7">
        <v>5</v>
      </c>
      <c r="D68" s="7">
        <v>30</v>
      </c>
      <c r="E68" s="32"/>
      <c r="F68" s="11">
        <f t="shared" si="1"/>
        <v>0</v>
      </c>
      <c r="G68" s="7">
        <v>0.2</v>
      </c>
      <c r="H68" s="15">
        <f>D68*E68*(G68*2)+(E68*13)</f>
        <v>0</v>
      </c>
      <c r="I68" s="1"/>
    </row>
    <row r="69" spans="1:9" ht="15.6" x14ac:dyDescent="0.3">
      <c r="A69" s="2"/>
      <c r="B69" s="5" t="s">
        <v>9</v>
      </c>
      <c r="C69" s="7">
        <v>2.5</v>
      </c>
      <c r="D69" s="7">
        <v>42.5</v>
      </c>
      <c r="E69" s="32"/>
      <c r="F69" s="11">
        <f t="shared" si="1"/>
        <v>0</v>
      </c>
      <c r="G69" s="7">
        <v>0.2</v>
      </c>
      <c r="H69" s="15">
        <f>D69*E69*G69</f>
        <v>0</v>
      </c>
      <c r="I69" s="1"/>
    </row>
    <row r="70" spans="1:9" ht="15.6" x14ac:dyDescent="0.3">
      <c r="A70" s="2"/>
      <c r="B70" s="20" t="s">
        <v>31</v>
      </c>
      <c r="C70" s="7">
        <v>5</v>
      </c>
      <c r="D70" s="7">
        <v>42.5</v>
      </c>
      <c r="E70" s="32"/>
      <c r="F70" s="11">
        <f t="shared" si="1"/>
        <v>0</v>
      </c>
      <c r="G70" s="7">
        <v>0.2</v>
      </c>
      <c r="H70" s="15">
        <f>D70*E70*(G70*2)+(E70*13)</f>
        <v>0</v>
      </c>
      <c r="I70" s="1"/>
    </row>
    <row r="71" spans="1:9" ht="15.6" x14ac:dyDescent="0.3">
      <c r="A71" s="2"/>
      <c r="B71" s="5" t="s">
        <v>9</v>
      </c>
      <c r="C71" s="7">
        <v>2.5</v>
      </c>
      <c r="D71" s="7">
        <v>50</v>
      </c>
      <c r="E71" s="32"/>
      <c r="F71" s="11">
        <f t="shared" si="1"/>
        <v>0</v>
      </c>
      <c r="G71" s="7">
        <v>0.2</v>
      </c>
      <c r="H71" s="15">
        <f>D71*E71*G71</f>
        <v>0</v>
      </c>
      <c r="I71" s="1"/>
    </row>
    <row r="72" spans="1:9" ht="15.6" x14ac:dyDescent="0.3">
      <c r="A72" s="2"/>
      <c r="B72" s="20" t="s">
        <v>31</v>
      </c>
      <c r="C72" s="7">
        <v>5</v>
      </c>
      <c r="D72" s="7">
        <v>50</v>
      </c>
      <c r="E72" s="32"/>
      <c r="F72" s="11">
        <f t="shared" si="1"/>
        <v>0</v>
      </c>
      <c r="G72" s="7">
        <v>0.2</v>
      </c>
      <c r="H72" s="15">
        <f>D72*E72*(G72*2)+(E72*13)</f>
        <v>0</v>
      </c>
      <c r="I72" s="1"/>
    </row>
    <row r="73" spans="1:9" ht="15.6" x14ac:dyDescent="0.3">
      <c r="A73" s="2"/>
      <c r="B73" s="4" t="s">
        <v>45</v>
      </c>
      <c r="C73" s="8">
        <v>1.5</v>
      </c>
      <c r="D73" s="8">
        <v>22.5</v>
      </c>
      <c r="E73" s="32"/>
      <c r="F73" s="12">
        <f t="shared" si="1"/>
        <v>0</v>
      </c>
      <c r="G73" s="8">
        <v>0.2</v>
      </c>
      <c r="H73" s="16">
        <f>D73*E73*G73</f>
        <v>0</v>
      </c>
      <c r="I73" s="1"/>
    </row>
    <row r="74" spans="1:9" ht="15.6" x14ac:dyDescent="0.3">
      <c r="A74" s="2"/>
      <c r="B74" s="20" t="s">
        <v>46</v>
      </c>
      <c r="C74" s="8">
        <v>3</v>
      </c>
      <c r="D74" s="8">
        <v>22.5</v>
      </c>
      <c r="E74" s="32"/>
      <c r="F74" s="12">
        <f t="shared" si="1"/>
        <v>0</v>
      </c>
      <c r="G74" s="8">
        <v>0.2</v>
      </c>
      <c r="H74" s="16">
        <f>D74*E74*(G74*2)+(E74*13)</f>
        <v>0</v>
      </c>
      <c r="I74" s="1"/>
    </row>
    <row r="75" spans="1:9" ht="15.6" x14ac:dyDescent="0.3">
      <c r="A75" s="2"/>
      <c r="B75" s="4" t="s">
        <v>45</v>
      </c>
      <c r="C75" s="8">
        <v>1.5</v>
      </c>
      <c r="D75" s="8">
        <v>30</v>
      </c>
      <c r="E75" s="32"/>
      <c r="F75" s="12">
        <f t="shared" si="1"/>
        <v>0</v>
      </c>
      <c r="G75" s="8">
        <v>0.2</v>
      </c>
      <c r="H75" s="16">
        <f>D75*E75*G75</f>
        <v>0</v>
      </c>
      <c r="I75" s="1"/>
    </row>
    <row r="76" spans="1:9" ht="15.6" x14ac:dyDescent="0.3">
      <c r="A76" s="2"/>
      <c r="B76" s="20" t="s">
        <v>46</v>
      </c>
      <c r="C76" s="8">
        <v>3</v>
      </c>
      <c r="D76" s="8">
        <v>30</v>
      </c>
      <c r="E76" s="32"/>
      <c r="F76" s="12">
        <f t="shared" si="1"/>
        <v>0</v>
      </c>
      <c r="G76" s="8">
        <v>0.2</v>
      </c>
      <c r="H76" s="16">
        <f>D76*E76*(G76*2)+(E76*13)</f>
        <v>0</v>
      </c>
      <c r="I76" s="1"/>
    </row>
    <row r="77" spans="1:9" ht="15.6" x14ac:dyDescent="0.3">
      <c r="A77" s="2"/>
      <c r="B77" s="4" t="s">
        <v>45</v>
      </c>
      <c r="C77" s="8">
        <v>1.5</v>
      </c>
      <c r="D77" s="8">
        <v>42.5</v>
      </c>
      <c r="E77" s="32"/>
      <c r="F77" s="12">
        <f t="shared" si="1"/>
        <v>0</v>
      </c>
      <c r="G77" s="8">
        <v>0.2</v>
      </c>
      <c r="H77" s="16">
        <f>D77*E77*G77</f>
        <v>0</v>
      </c>
      <c r="I77" s="1"/>
    </row>
    <row r="78" spans="1:9" ht="15.6" x14ac:dyDescent="0.3">
      <c r="A78" s="2"/>
      <c r="B78" s="20" t="s">
        <v>46</v>
      </c>
      <c r="C78" s="8">
        <v>3</v>
      </c>
      <c r="D78" s="8">
        <v>42.5</v>
      </c>
      <c r="E78" s="32"/>
      <c r="F78" s="12">
        <f t="shared" si="1"/>
        <v>0</v>
      </c>
      <c r="G78" s="8">
        <v>0.2</v>
      </c>
      <c r="H78" s="16">
        <f>D78*E78*(G78*2)+(E78*13)</f>
        <v>0</v>
      </c>
      <c r="I78" s="1"/>
    </row>
    <row r="79" spans="1:9" ht="15.6" x14ac:dyDescent="0.3">
      <c r="A79" s="2"/>
      <c r="B79" s="4" t="s">
        <v>45</v>
      </c>
      <c r="C79" s="8">
        <v>1.5</v>
      </c>
      <c r="D79" s="8">
        <v>50</v>
      </c>
      <c r="E79" s="32"/>
      <c r="F79" s="12">
        <f t="shared" si="1"/>
        <v>0</v>
      </c>
      <c r="G79" s="8">
        <v>0.2</v>
      </c>
      <c r="H79" s="16">
        <f>D79*E79*G79</f>
        <v>0</v>
      </c>
      <c r="I79" s="1"/>
    </row>
    <row r="80" spans="1:9" ht="15.6" x14ac:dyDescent="0.3">
      <c r="A80" s="2"/>
      <c r="B80" s="20" t="s">
        <v>46</v>
      </c>
      <c r="C80" s="8">
        <v>3</v>
      </c>
      <c r="D80" s="8">
        <v>50</v>
      </c>
      <c r="E80" s="32"/>
      <c r="F80" s="12">
        <f t="shared" si="1"/>
        <v>0</v>
      </c>
      <c r="G80" s="8">
        <v>0.2</v>
      </c>
      <c r="H80" s="16">
        <f>D80*E80*(G80*2)+(E80*13)</f>
        <v>0</v>
      </c>
      <c r="I80" s="1"/>
    </row>
    <row r="81" spans="1:9" ht="15.6" x14ac:dyDescent="0.3">
      <c r="A81" s="2"/>
      <c r="B81" s="5" t="s">
        <v>10</v>
      </c>
      <c r="C81" s="7">
        <v>1</v>
      </c>
      <c r="D81" s="7">
        <v>22.5</v>
      </c>
      <c r="E81" s="32"/>
      <c r="F81" s="11">
        <f t="shared" si="1"/>
        <v>0</v>
      </c>
      <c r="G81" s="7">
        <v>7.0000000000000007E-2</v>
      </c>
      <c r="H81" s="15">
        <f>D81*E81*G81</f>
        <v>0</v>
      </c>
      <c r="I81" s="1"/>
    </row>
    <row r="82" spans="1:9" ht="15.6" x14ac:dyDescent="0.3">
      <c r="A82" s="2"/>
      <c r="B82" s="20" t="s">
        <v>32</v>
      </c>
      <c r="C82" s="7">
        <v>3</v>
      </c>
      <c r="D82" s="7">
        <v>22.5</v>
      </c>
      <c r="E82" s="32"/>
      <c r="F82" s="11">
        <f t="shared" si="1"/>
        <v>0</v>
      </c>
      <c r="G82" s="7">
        <v>7.0000000000000007E-2</v>
      </c>
      <c r="H82" s="15">
        <f>D82*E82*(G82*3)+(E82*15)</f>
        <v>0</v>
      </c>
      <c r="I82" s="1"/>
    </row>
    <row r="83" spans="1:9" ht="15.6" x14ac:dyDescent="0.3">
      <c r="A83" s="2"/>
      <c r="B83" s="5" t="s">
        <v>10</v>
      </c>
      <c r="C83" s="7">
        <v>1</v>
      </c>
      <c r="D83" s="7">
        <v>30</v>
      </c>
      <c r="E83" s="32"/>
      <c r="F83" s="11">
        <f t="shared" si="1"/>
        <v>0</v>
      </c>
      <c r="G83" s="7">
        <v>7.0000000000000007E-2</v>
      </c>
      <c r="H83" s="15">
        <f>D83*E83*G83</f>
        <v>0</v>
      </c>
      <c r="I83" s="1"/>
    </row>
    <row r="84" spans="1:9" ht="15.6" x14ac:dyDescent="0.3">
      <c r="A84" s="2"/>
      <c r="B84" s="20" t="s">
        <v>32</v>
      </c>
      <c r="C84" s="7">
        <v>3</v>
      </c>
      <c r="D84" s="7">
        <v>30</v>
      </c>
      <c r="E84" s="32"/>
      <c r="F84" s="11">
        <f t="shared" si="1"/>
        <v>0</v>
      </c>
      <c r="G84" s="7">
        <v>7.0000000000000007E-2</v>
      </c>
      <c r="H84" s="15">
        <f>D84*E84*(G84*3)+(E84*15)</f>
        <v>0</v>
      </c>
      <c r="I84" s="1"/>
    </row>
    <row r="85" spans="1:9" ht="15.6" x14ac:dyDescent="0.3">
      <c r="A85" s="2"/>
      <c r="B85" s="5" t="s">
        <v>10</v>
      </c>
      <c r="C85" s="7">
        <v>1</v>
      </c>
      <c r="D85" s="7">
        <v>42.5</v>
      </c>
      <c r="E85" s="32"/>
      <c r="F85" s="11">
        <f t="shared" si="1"/>
        <v>0</v>
      </c>
      <c r="G85" s="7">
        <v>7.0000000000000007E-2</v>
      </c>
      <c r="H85" s="15">
        <f>D85*E85*G85</f>
        <v>0</v>
      </c>
      <c r="I85" s="1"/>
    </row>
    <row r="86" spans="1:9" ht="15.6" x14ac:dyDescent="0.3">
      <c r="A86" s="2"/>
      <c r="B86" s="20" t="s">
        <v>32</v>
      </c>
      <c r="C86" s="7">
        <v>3</v>
      </c>
      <c r="D86" s="7">
        <v>42.5</v>
      </c>
      <c r="E86" s="32"/>
      <c r="F86" s="11">
        <f t="shared" si="1"/>
        <v>0</v>
      </c>
      <c r="G86" s="7">
        <v>7.0000000000000007E-2</v>
      </c>
      <c r="H86" s="15">
        <f>D86*E86*(G86*3)+(E86*15)</f>
        <v>0</v>
      </c>
      <c r="I86" s="1"/>
    </row>
    <row r="87" spans="1:9" ht="15.6" x14ac:dyDescent="0.3">
      <c r="A87" s="2"/>
      <c r="B87" s="5" t="s">
        <v>10</v>
      </c>
      <c r="C87" s="7">
        <v>1</v>
      </c>
      <c r="D87" s="7">
        <v>50</v>
      </c>
      <c r="E87" s="32"/>
      <c r="F87" s="11">
        <f t="shared" si="1"/>
        <v>0</v>
      </c>
      <c r="G87" s="7">
        <v>7.0000000000000007E-2</v>
      </c>
      <c r="H87" s="15">
        <f>D87*E87*G87</f>
        <v>0</v>
      </c>
      <c r="I87" s="1"/>
    </row>
    <row r="88" spans="1:9" ht="15.6" x14ac:dyDescent="0.3">
      <c r="A88" s="2"/>
      <c r="B88" s="20" t="s">
        <v>32</v>
      </c>
      <c r="C88" s="7">
        <v>3</v>
      </c>
      <c r="D88" s="7">
        <v>50</v>
      </c>
      <c r="E88" s="32"/>
      <c r="F88" s="11">
        <f t="shared" si="1"/>
        <v>0</v>
      </c>
      <c r="G88" s="7">
        <v>7.0000000000000007E-2</v>
      </c>
      <c r="H88" s="15">
        <f>D88*E88*(G88*3)+(E88*15)</f>
        <v>0</v>
      </c>
      <c r="I88" s="1"/>
    </row>
    <row r="89" spans="1:9" ht="15.6" x14ac:dyDescent="0.3">
      <c r="A89" s="2"/>
      <c r="B89" s="6" t="s">
        <v>11</v>
      </c>
      <c r="C89" s="9">
        <v>1</v>
      </c>
      <c r="D89" s="9">
        <v>22.5</v>
      </c>
      <c r="E89" s="32"/>
      <c r="F89" s="13">
        <f t="shared" si="1"/>
        <v>0</v>
      </c>
      <c r="G89" s="9">
        <v>0.06</v>
      </c>
      <c r="H89" s="17">
        <f>D89*E89*G89</f>
        <v>0</v>
      </c>
      <c r="I89" s="1"/>
    </row>
    <row r="90" spans="1:9" ht="15.6" x14ac:dyDescent="0.3">
      <c r="A90" s="2"/>
      <c r="B90" s="6" t="s">
        <v>11</v>
      </c>
      <c r="C90" s="9">
        <v>1</v>
      </c>
      <c r="D90" s="9">
        <v>30</v>
      </c>
      <c r="E90" s="32"/>
      <c r="F90" s="13">
        <f t="shared" si="1"/>
        <v>0</v>
      </c>
      <c r="G90" s="9">
        <v>0.06</v>
      </c>
      <c r="H90" s="17">
        <f>D90*E90*G90</f>
        <v>0</v>
      </c>
      <c r="I90" s="1"/>
    </row>
    <row r="91" spans="1:9" ht="15.6" x14ac:dyDescent="0.3">
      <c r="A91" s="2"/>
      <c r="B91" s="6" t="s">
        <v>11</v>
      </c>
      <c r="C91" s="9">
        <v>1</v>
      </c>
      <c r="D91" s="9">
        <v>40.200000000000003</v>
      </c>
      <c r="E91" s="32"/>
      <c r="F91" s="13">
        <f t="shared" si="1"/>
        <v>0</v>
      </c>
      <c r="G91" s="9">
        <v>0.06</v>
      </c>
      <c r="H91" s="17">
        <f>D91*E91*G91</f>
        <v>0</v>
      </c>
      <c r="I91" s="1"/>
    </row>
    <row r="92" spans="1:9" ht="16.2" thickBot="1" x14ac:dyDescent="0.35">
      <c r="A92" s="2"/>
      <c r="B92" s="6" t="s">
        <v>11</v>
      </c>
      <c r="C92" s="9">
        <v>1</v>
      </c>
      <c r="D92" s="9">
        <v>50</v>
      </c>
      <c r="E92" s="33"/>
      <c r="F92" s="14">
        <f t="shared" si="1"/>
        <v>0</v>
      </c>
      <c r="G92" s="9">
        <v>0.06</v>
      </c>
      <c r="H92" s="18">
        <f>D92*E92*G92</f>
        <v>0</v>
      </c>
      <c r="I92" s="1"/>
    </row>
    <row r="93" spans="1:9" ht="16.2" thickBot="1" x14ac:dyDescent="0.35">
      <c r="A93" s="2"/>
      <c r="B93" s="39" t="s">
        <v>72</v>
      </c>
      <c r="C93" s="919" t="s">
        <v>47</v>
      </c>
      <c r="D93" s="920"/>
      <c r="E93" s="22">
        <f>SUM(E65+E66*2+E67+E68*2+E69+E70*2+E71+E72*2+E73+E74*2+E75+E76*2+E77+E78*2+E79+E80*2+E81+E82*3+E83+E84*3+E85+E86*3+E87+E88*3+E89+E90+E91+E92)</f>
        <v>0</v>
      </c>
      <c r="F93" s="21">
        <f>SUM(F65+F66+F67+F68+F69+F70+F71+F72+F73+F74+F75+F76+F77+F78+F79+F80+F81+F82+F83+F84+F85+F86+F87+F88+F89+F90+F91+F92)</f>
        <v>0</v>
      </c>
      <c r="G93" s="34" t="s">
        <v>75</v>
      </c>
      <c r="H93" s="35">
        <f>SUM(H65:H92)*15%+SUM(H65:H92)</f>
        <v>0</v>
      </c>
      <c r="I93" s="1"/>
    </row>
    <row r="94" spans="1:9" x14ac:dyDescent="0.3">
      <c r="A94" s="1"/>
      <c r="B94" s="929" t="s">
        <v>50</v>
      </c>
      <c r="C94" s="929"/>
      <c r="D94" s="929"/>
      <c r="E94" s="929"/>
      <c r="F94" s="929"/>
      <c r="G94" s="929"/>
      <c r="H94" s="929"/>
      <c r="I94" s="1"/>
    </row>
    <row r="95" spans="1:9" ht="15.6" x14ac:dyDescent="0.3">
      <c r="A95" s="2"/>
      <c r="B95" s="921" t="s">
        <v>40</v>
      </c>
      <c r="C95" s="921"/>
      <c r="D95" s="921"/>
      <c r="E95" s="921"/>
      <c r="F95" s="921"/>
      <c r="G95" s="921"/>
      <c r="H95" s="921"/>
      <c r="I95" s="2"/>
    </row>
    <row r="96" spans="1:9" ht="40.200000000000003" x14ac:dyDescent="0.3">
      <c r="A96" s="2"/>
      <c r="B96" s="31" t="s">
        <v>52</v>
      </c>
      <c r="C96" s="20" t="s">
        <v>8</v>
      </c>
      <c r="D96" s="19" t="s">
        <v>41</v>
      </c>
      <c r="E96" s="19" t="s">
        <v>49</v>
      </c>
      <c r="F96" s="19" t="s">
        <v>42</v>
      </c>
      <c r="G96" s="20" t="s">
        <v>43</v>
      </c>
      <c r="H96" s="19" t="s">
        <v>44</v>
      </c>
      <c r="I96" s="2"/>
    </row>
    <row r="97" spans="1:9" ht="15.6" x14ac:dyDescent="0.3">
      <c r="A97" s="2"/>
      <c r="B97" s="5" t="s">
        <v>9</v>
      </c>
      <c r="C97" s="7">
        <v>2.5</v>
      </c>
      <c r="D97" s="7">
        <v>22.5</v>
      </c>
      <c r="E97" s="32"/>
      <c r="F97" s="11">
        <f t="shared" ref="F97:F124" si="2">E97*C97</f>
        <v>0</v>
      </c>
      <c r="G97" s="7">
        <v>0.2</v>
      </c>
      <c r="H97" s="15">
        <f>D97*E97*G97</f>
        <v>0</v>
      </c>
      <c r="I97" s="1"/>
    </row>
    <row r="98" spans="1:9" ht="15.6" x14ac:dyDescent="0.3">
      <c r="A98" s="2"/>
      <c r="B98" s="20" t="s">
        <v>31</v>
      </c>
      <c r="C98" s="7">
        <v>5</v>
      </c>
      <c r="D98" s="7">
        <v>22.5</v>
      </c>
      <c r="E98" s="32"/>
      <c r="F98" s="11">
        <f t="shared" si="2"/>
        <v>0</v>
      </c>
      <c r="G98" s="7">
        <v>0.2</v>
      </c>
      <c r="H98" s="15">
        <f>D98*E98*(G98*2)+(E98*13)</f>
        <v>0</v>
      </c>
      <c r="I98" s="1"/>
    </row>
    <row r="99" spans="1:9" ht="15.6" x14ac:dyDescent="0.3">
      <c r="A99" s="2"/>
      <c r="B99" s="5" t="s">
        <v>9</v>
      </c>
      <c r="C99" s="7">
        <v>2.5</v>
      </c>
      <c r="D99" s="7">
        <v>30</v>
      </c>
      <c r="E99" s="32"/>
      <c r="F99" s="11">
        <f t="shared" si="2"/>
        <v>0</v>
      </c>
      <c r="G99" s="7">
        <v>0.2</v>
      </c>
      <c r="H99" s="15">
        <f>D99*E99*G99</f>
        <v>0</v>
      </c>
      <c r="I99" s="1"/>
    </row>
    <row r="100" spans="1:9" ht="15.6" x14ac:dyDescent="0.3">
      <c r="A100" s="2"/>
      <c r="B100" s="20" t="s">
        <v>31</v>
      </c>
      <c r="C100" s="7">
        <v>5</v>
      </c>
      <c r="D100" s="7">
        <v>30</v>
      </c>
      <c r="E100" s="32"/>
      <c r="F100" s="11">
        <f t="shared" si="2"/>
        <v>0</v>
      </c>
      <c r="G100" s="7">
        <v>0.2</v>
      </c>
      <c r="H100" s="15">
        <f>D100*E100*(G100*2)+(E100*13)</f>
        <v>0</v>
      </c>
      <c r="I100" s="1"/>
    </row>
    <row r="101" spans="1:9" ht="15.6" x14ac:dyDescent="0.3">
      <c r="A101" s="2"/>
      <c r="B101" s="5" t="s">
        <v>9</v>
      </c>
      <c r="C101" s="7">
        <v>2.5</v>
      </c>
      <c r="D101" s="7">
        <v>42.5</v>
      </c>
      <c r="E101" s="32"/>
      <c r="F101" s="11">
        <f t="shared" si="2"/>
        <v>0</v>
      </c>
      <c r="G101" s="7">
        <v>0.2</v>
      </c>
      <c r="H101" s="15">
        <f>D101*E101*G101</f>
        <v>0</v>
      </c>
      <c r="I101" s="1"/>
    </row>
    <row r="102" spans="1:9" ht="15.6" x14ac:dyDescent="0.3">
      <c r="A102" s="2"/>
      <c r="B102" s="20" t="s">
        <v>31</v>
      </c>
      <c r="C102" s="7">
        <v>5</v>
      </c>
      <c r="D102" s="7">
        <v>42.5</v>
      </c>
      <c r="E102" s="32"/>
      <c r="F102" s="11">
        <f t="shared" si="2"/>
        <v>0</v>
      </c>
      <c r="G102" s="7">
        <v>0.2</v>
      </c>
      <c r="H102" s="15">
        <f>D102*E102*(G102*2)+(E102*13)</f>
        <v>0</v>
      </c>
      <c r="I102" s="1"/>
    </row>
    <row r="103" spans="1:9" ht="15.6" x14ac:dyDescent="0.3">
      <c r="A103" s="2"/>
      <c r="B103" s="5" t="s">
        <v>9</v>
      </c>
      <c r="C103" s="7">
        <v>2.5</v>
      </c>
      <c r="D103" s="7">
        <v>50</v>
      </c>
      <c r="E103" s="32"/>
      <c r="F103" s="11">
        <f t="shared" si="2"/>
        <v>0</v>
      </c>
      <c r="G103" s="7">
        <v>0.2</v>
      </c>
      <c r="H103" s="15">
        <f>D103*E103*G103</f>
        <v>0</v>
      </c>
      <c r="I103" s="1"/>
    </row>
    <row r="104" spans="1:9" ht="15.6" x14ac:dyDescent="0.3">
      <c r="A104" s="2"/>
      <c r="B104" s="20" t="s">
        <v>31</v>
      </c>
      <c r="C104" s="7">
        <v>5</v>
      </c>
      <c r="D104" s="7">
        <v>50</v>
      </c>
      <c r="E104" s="32"/>
      <c r="F104" s="11">
        <f t="shared" si="2"/>
        <v>0</v>
      </c>
      <c r="G104" s="7">
        <v>0.2</v>
      </c>
      <c r="H104" s="15">
        <f>D104*E104*(G104*2)+(E104*13)</f>
        <v>0</v>
      </c>
      <c r="I104" s="1"/>
    </row>
    <row r="105" spans="1:9" ht="15.6" x14ac:dyDescent="0.3">
      <c r="A105" s="2"/>
      <c r="B105" s="4" t="s">
        <v>45</v>
      </c>
      <c r="C105" s="8">
        <v>1.5</v>
      </c>
      <c r="D105" s="8">
        <v>22.5</v>
      </c>
      <c r="E105" s="32"/>
      <c r="F105" s="12">
        <f t="shared" si="2"/>
        <v>0</v>
      </c>
      <c r="G105" s="8">
        <v>0.2</v>
      </c>
      <c r="H105" s="16">
        <f>D105*E105*G105</f>
        <v>0</v>
      </c>
      <c r="I105" s="1"/>
    </row>
    <row r="106" spans="1:9" ht="15.6" x14ac:dyDescent="0.3">
      <c r="A106" s="2"/>
      <c r="B106" s="20" t="s">
        <v>46</v>
      </c>
      <c r="C106" s="8">
        <v>3</v>
      </c>
      <c r="D106" s="8">
        <v>22.5</v>
      </c>
      <c r="E106" s="32"/>
      <c r="F106" s="12">
        <f t="shared" si="2"/>
        <v>0</v>
      </c>
      <c r="G106" s="8">
        <v>0.2</v>
      </c>
      <c r="H106" s="16">
        <f>D106*E106*(G106*2)+(E106*13)</f>
        <v>0</v>
      </c>
      <c r="I106" s="1"/>
    </row>
    <row r="107" spans="1:9" ht="15.6" x14ac:dyDescent="0.3">
      <c r="A107" s="2"/>
      <c r="B107" s="4" t="s">
        <v>45</v>
      </c>
      <c r="C107" s="8">
        <v>1.5</v>
      </c>
      <c r="D107" s="8">
        <v>30</v>
      </c>
      <c r="E107" s="32"/>
      <c r="F107" s="12">
        <f t="shared" si="2"/>
        <v>0</v>
      </c>
      <c r="G107" s="8">
        <v>0.2</v>
      </c>
      <c r="H107" s="16">
        <f>D107*E107*G107</f>
        <v>0</v>
      </c>
      <c r="I107" s="1"/>
    </row>
    <row r="108" spans="1:9" ht="15.6" x14ac:dyDescent="0.3">
      <c r="A108" s="2"/>
      <c r="B108" s="20" t="s">
        <v>46</v>
      </c>
      <c r="C108" s="8">
        <v>3</v>
      </c>
      <c r="D108" s="8">
        <v>30</v>
      </c>
      <c r="E108" s="32"/>
      <c r="F108" s="12">
        <f t="shared" si="2"/>
        <v>0</v>
      </c>
      <c r="G108" s="8">
        <v>0.2</v>
      </c>
      <c r="H108" s="16">
        <f>D108*E108*(G108*2)+(E108*13)</f>
        <v>0</v>
      </c>
      <c r="I108" s="1"/>
    </row>
    <row r="109" spans="1:9" ht="15.6" x14ac:dyDescent="0.3">
      <c r="A109" s="2"/>
      <c r="B109" s="4" t="s">
        <v>45</v>
      </c>
      <c r="C109" s="8">
        <v>1.5</v>
      </c>
      <c r="D109" s="8">
        <v>42.5</v>
      </c>
      <c r="E109" s="32"/>
      <c r="F109" s="12">
        <f t="shared" si="2"/>
        <v>0</v>
      </c>
      <c r="G109" s="8">
        <v>0.2</v>
      </c>
      <c r="H109" s="16">
        <f>D109*E109*G109</f>
        <v>0</v>
      </c>
      <c r="I109" s="1"/>
    </row>
    <row r="110" spans="1:9" ht="15.6" x14ac:dyDescent="0.3">
      <c r="A110" s="2"/>
      <c r="B110" s="20" t="s">
        <v>46</v>
      </c>
      <c r="C110" s="8">
        <v>3</v>
      </c>
      <c r="D110" s="8">
        <v>42.5</v>
      </c>
      <c r="E110" s="32"/>
      <c r="F110" s="12">
        <f t="shared" si="2"/>
        <v>0</v>
      </c>
      <c r="G110" s="8">
        <v>0.2</v>
      </c>
      <c r="H110" s="16">
        <f>D110*E110*(G110*2)+(E110*13)</f>
        <v>0</v>
      </c>
      <c r="I110" s="1"/>
    </row>
    <row r="111" spans="1:9" ht="15.6" x14ac:dyDescent="0.3">
      <c r="A111" s="2"/>
      <c r="B111" s="4" t="s">
        <v>45</v>
      </c>
      <c r="C111" s="8">
        <v>1.5</v>
      </c>
      <c r="D111" s="8">
        <v>50</v>
      </c>
      <c r="E111" s="32"/>
      <c r="F111" s="12">
        <f t="shared" si="2"/>
        <v>0</v>
      </c>
      <c r="G111" s="8">
        <v>0.2</v>
      </c>
      <c r="H111" s="16">
        <f>D111*E111*G111</f>
        <v>0</v>
      </c>
      <c r="I111" s="1"/>
    </row>
    <row r="112" spans="1:9" ht="15.6" x14ac:dyDescent="0.3">
      <c r="A112" s="2"/>
      <c r="B112" s="20" t="s">
        <v>46</v>
      </c>
      <c r="C112" s="8">
        <v>3</v>
      </c>
      <c r="D112" s="8">
        <v>50</v>
      </c>
      <c r="E112" s="32"/>
      <c r="F112" s="12">
        <f t="shared" si="2"/>
        <v>0</v>
      </c>
      <c r="G112" s="8">
        <v>0.2</v>
      </c>
      <c r="H112" s="16">
        <f>D112*E112*(G112*2)+(E112*13)</f>
        <v>0</v>
      </c>
      <c r="I112" s="1"/>
    </row>
    <row r="113" spans="1:9" ht="15.6" x14ac:dyDescent="0.3">
      <c r="A113" s="2"/>
      <c r="B113" s="5" t="s">
        <v>10</v>
      </c>
      <c r="C113" s="7">
        <v>1</v>
      </c>
      <c r="D113" s="7">
        <v>22.5</v>
      </c>
      <c r="E113" s="32"/>
      <c r="F113" s="11">
        <f t="shared" si="2"/>
        <v>0</v>
      </c>
      <c r="G113" s="7">
        <v>7.0000000000000007E-2</v>
      </c>
      <c r="H113" s="15">
        <f>D113*E113*G113</f>
        <v>0</v>
      </c>
      <c r="I113" s="1"/>
    </row>
    <row r="114" spans="1:9" ht="15.6" x14ac:dyDescent="0.3">
      <c r="A114" s="2"/>
      <c r="B114" s="20" t="s">
        <v>32</v>
      </c>
      <c r="C114" s="7">
        <v>3</v>
      </c>
      <c r="D114" s="7">
        <v>22.5</v>
      </c>
      <c r="E114" s="32"/>
      <c r="F114" s="11">
        <f t="shared" si="2"/>
        <v>0</v>
      </c>
      <c r="G114" s="7">
        <v>7.0000000000000007E-2</v>
      </c>
      <c r="H114" s="15">
        <f>D114*E114*(G114*3)+(E114*15)</f>
        <v>0</v>
      </c>
      <c r="I114" s="1"/>
    </row>
    <row r="115" spans="1:9" ht="15.6" x14ac:dyDescent="0.3">
      <c r="A115" s="2"/>
      <c r="B115" s="5" t="s">
        <v>10</v>
      </c>
      <c r="C115" s="7">
        <v>1</v>
      </c>
      <c r="D115" s="7">
        <v>30</v>
      </c>
      <c r="E115" s="32"/>
      <c r="F115" s="11">
        <f t="shared" si="2"/>
        <v>0</v>
      </c>
      <c r="G115" s="7">
        <v>7.0000000000000007E-2</v>
      </c>
      <c r="H115" s="15">
        <f>D115*E115*G115</f>
        <v>0</v>
      </c>
      <c r="I115" s="1"/>
    </row>
    <row r="116" spans="1:9" ht="15.6" x14ac:dyDescent="0.3">
      <c r="A116" s="2"/>
      <c r="B116" s="20" t="s">
        <v>32</v>
      </c>
      <c r="C116" s="7">
        <v>3</v>
      </c>
      <c r="D116" s="7">
        <v>30</v>
      </c>
      <c r="E116" s="32"/>
      <c r="F116" s="11">
        <f t="shared" si="2"/>
        <v>0</v>
      </c>
      <c r="G116" s="7">
        <v>7.0000000000000007E-2</v>
      </c>
      <c r="H116" s="15">
        <f>D116*E116*(G116*3)+(E116*15)</f>
        <v>0</v>
      </c>
      <c r="I116" s="1"/>
    </row>
    <row r="117" spans="1:9" ht="15.6" x14ac:dyDescent="0.3">
      <c r="A117" s="2"/>
      <c r="B117" s="5" t="s">
        <v>10</v>
      </c>
      <c r="C117" s="7">
        <v>1</v>
      </c>
      <c r="D117" s="7">
        <v>42.5</v>
      </c>
      <c r="E117" s="32"/>
      <c r="F117" s="11">
        <f t="shared" si="2"/>
        <v>0</v>
      </c>
      <c r="G117" s="7">
        <v>7.0000000000000007E-2</v>
      </c>
      <c r="H117" s="15">
        <f>D117*E117*G117</f>
        <v>0</v>
      </c>
      <c r="I117" s="1"/>
    </row>
    <row r="118" spans="1:9" ht="15.6" x14ac:dyDescent="0.3">
      <c r="A118" s="2"/>
      <c r="B118" s="20" t="s">
        <v>32</v>
      </c>
      <c r="C118" s="7">
        <v>3</v>
      </c>
      <c r="D118" s="7">
        <v>42.5</v>
      </c>
      <c r="E118" s="32"/>
      <c r="F118" s="11">
        <f t="shared" si="2"/>
        <v>0</v>
      </c>
      <c r="G118" s="7">
        <v>7.0000000000000007E-2</v>
      </c>
      <c r="H118" s="15">
        <f>D118*E118*(G118*3)+(E118*15)</f>
        <v>0</v>
      </c>
      <c r="I118" s="1"/>
    </row>
    <row r="119" spans="1:9" ht="15.6" x14ac:dyDescent="0.3">
      <c r="A119" s="2"/>
      <c r="B119" s="5" t="s">
        <v>10</v>
      </c>
      <c r="C119" s="7">
        <v>1</v>
      </c>
      <c r="D119" s="7">
        <v>50</v>
      </c>
      <c r="E119" s="32"/>
      <c r="F119" s="11">
        <f t="shared" si="2"/>
        <v>0</v>
      </c>
      <c r="G119" s="7">
        <v>7.0000000000000007E-2</v>
      </c>
      <c r="H119" s="15">
        <f>D119*E119*G119</f>
        <v>0</v>
      </c>
      <c r="I119" s="1"/>
    </row>
    <row r="120" spans="1:9" ht="15.6" x14ac:dyDescent="0.3">
      <c r="A120" s="2"/>
      <c r="B120" s="20" t="s">
        <v>32</v>
      </c>
      <c r="C120" s="7">
        <v>3</v>
      </c>
      <c r="D120" s="7">
        <v>50</v>
      </c>
      <c r="E120" s="32"/>
      <c r="F120" s="11">
        <f t="shared" si="2"/>
        <v>0</v>
      </c>
      <c r="G120" s="7">
        <v>7.0000000000000007E-2</v>
      </c>
      <c r="H120" s="15">
        <f>D120*E120*(G120*3)+(E120*15)</f>
        <v>0</v>
      </c>
      <c r="I120" s="1"/>
    </row>
    <row r="121" spans="1:9" ht="15.6" x14ac:dyDescent="0.3">
      <c r="A121" s="2"/>
      <c r="B121" s="6" t="s">
        <v>11</v>
      </c>
      <c r="C121" s="9">
        <v>1</v>
      </c>
      <c r="D121" s="9">
        <v>22.5</v>
      </c>
      <c r="E121" s="32"/>
      <c r="F121" s="13">
        <f t="shared" si="2"/>
        <v>0</v>
      </c>
      <c r="G121" s="9">
        <v>0.06</v>
      </c>
      <c r="H121" s="17">
        <f>D121*E121*G121</f>
        <v>0</v>
      </c>
      <c r="I121" s="1"/>
    </row>
    <row r="122" spans="1:9" ht="15.6" x14ac:dyDescent="0.3">
      <c r="A122" s="2"/>
      <c r="B122" s="6" t="s">
        <v>11</v>
      </c>
      <c r="C122" s="9">
        <v>1</v>
      </c>
      <c r="D122" s="9">
        <v>30</v>
      </c>
      <c r="E122" s="32"/>
      <c r="F122" s="13">
        <f t="shared" si="2"/>
        <v>0</v>
      </c>
      <c r="G122" s="9">
        <v>0.06</v>
      </c>
      <c r="H122" s="17">
        <f>D122*E122*G122</f>
        <v>0</v>
      </c>
      <c r="I122" s="1"/>
    </row>
    <row r="123" spans="1:9" ht="15.6" x14ac:dyDescent="0.3">
      <c r="A123" s="2"/>
      <c r="B123" s="6" t="s">
        <v>11</v>
      </c>
      <c r="C123" s="9">
        <v>1</v>
      </c>
      <c r="D123" s="9">
        <v>40.200000000000003</v>
      </c>
      <c r="E123" s="32"/>
      <c r="F123" s="13">
        <f t="shared" si="2"/>
        <v>0</v>
      </c>
      <c r="G123" s="9">
        <v>0.06</v>
      </c>
      <c r="H123" s="17">
        <f>D123*E123*G123</f>
        <v>0</v>
      </c>
      <c r="I123" s="1"/>
    </row>
    <row r="124" spans="1:9" ht="16.2" thickBot="1" x14ac:dyDescent="0.35">
      <c r="A124" s="2"/>
      <c r="B124" s="6" t="s">
        <v>11</v>
      </c>
      <c r="C124" s="9">
        <v>1</v>
      </c>
      <c r="D124" s="9">
        <v>50</v>
      </c>
      <c r="E124" s="33"/>
      <c r="F124" s="14">
        <f t="shared" si="2"/>
        <v>0</v>
      </c>
      <c r="G124" s="9">
        <v>0.06</v>
      </c>
      <c r="H124" s="18">
        <f>D124*E124*G124</f>
        <v>0</v>
      </c>
      <c r="I124" s="1"/>
    </row>
    <row r="125" spans="1:9" ht="16.2" thickBot="1" x14ac:dyDescent="0.35">
      <c r="A125" s="2"/>
      <c r="B125" s="39" t="s">
        <v>72</v>
      </c>
      <c r="C125" s="919" t="s">
        <v>47</v>
      </c>
      <c r="D125" s="920"/>
      <c r="E125" s="22">
        <f>SUM(E97+E98*2+E99+E100*2+E101+E102*2+E103+E104*2+E105+E106*2+E107+E108*2+E109+E110*2+E111+E112*2+E113+E114*3+E115+E116*3+E117+E118*3+E119+E120*3+E121+E122+E123+E124)</f>
        <v>0</v>
      </c>
      <c r="F125" s="21">
        <f>SUM(F97+F98+F99+F100+F101+F102+F103+F104+F105+F106+F107+F108+F109+F110+F111+F112+F113+F114+F115+F116+F117+F118+F119+F120+F121+F122+F123+F124)</f>
        <v>0</v>
      </c>
      <c r="G125" s="34" t="s">
        <v>75</v>
      </c>
      <c r="H125" s="35">
        <f>SUM(H97:H124)*15%+SUM(H97:H124)</f>
        <v>0</v>
      </c>
      <c r="I125" s="1"/>
    </row>
    <row r="126" spans="1:9" x14ac:dyDescent="0.3">
      <c r="A126" s="1"/>
      <c r="B126" s="929" t="s">
        <v>50</v>
      </c>
      <c r="C126" s="929"/>
      <c r="D126" s="929"/>
      <c r="E126" s="929"/>
      <c r="F126" s="929"/>
      <c r="G126" s="929"/>
      <c r="H126" s="929"/>
      <c r="I126" s="1"/>
    </row>
    <row r="127" spans="1:9" ht="15.6" x14ac:dyDescent="0.3">
      <c r="A127" s="2"/>
      <c r="B127" s="921" t="s">
        <v>40</v>
      </c>
      <c r="C127" s="921"/>
      <c r="D127" s="921"/>
      <c r="E127" s="921"/>
      <c r="F127" s="921"/>
      <c r="G127" s="921"/>
      <c r="H127" s="921"/>
      <c r="I127" s="2"/>
    </row>
    <row r="128" spans="1:9" ht="40.200000000000003" x14ac:dyDescent="0.3">
      <c r="A128" s="2"/>
      <c r="B128" s="31" t="s">
        <v>53</v>
      </c>
      <c r="C128" s="20" t="s">
        <v>8</v>
      </c>
      <c r="D128" s="19" t="s">
        <v>41</v>
      </c>
      <c r="E128" s="19" t="s">
        <v>49</v>
      </c>
      <c r="F128" s="19" t="s">
        <v>42</v>
      </c>
      <c r="G128" s="20" t="s">
        <v>43</v>
      </c>
      <c r="H128" s="19" t="s">
        <v>44</v>
      </c>
      <c r="I128" s="2"/>
    </row>
    <row r="129" spans="1:9" ht="15.6" x14ac:dyDescent="0.3">
      <c r="A129" s="2"/>
      <c r="B129" s="5" t="s">
        <v>9</v>
      </c>
      <c r="C129" s="7">
        <v>2.5</v>
      </c>
      <c r="D129" s="7">
        <v>22.5</v>
      </c>
      <c r="E129" s="32"/>
      <c r="F129" s="11">
        <f t="shared" ref="F129:F156" si="3">E129*C129</f>
        <v>0</v>
      </c>
      <c r="G129" s="7">
        <v>0.2</v>
      </c>
      <c r="H129" s="15">
        <f>D129*E129*G129</f>
        <v>0</v>
      </c>
      <c r="I129" s="1"/>
    </row>
    <row r="130" spans="1:9" ht="15.6" x14ac:dyDescent="0.3">
      <c r="A130" s="2"/>
      <c r="B130" s="20" t="s">
        <v>31</v>
      </c>
      <c r="C130" s="7">
        <v>5</v>
      </c>
      <c r="D130" s="7">
        <v>22.5</v>
      </c>
      <c r="E130" s="32"/>
      <c r="F130" s="11">
        <f t="shared" si="3"/>
        <v>0</v>
      </c>
      <c r="G130" s="7">
        <v>0.2</v>
      </c>
      <c r="H130" s="15">
        <f>D130*E130*(G130*2)+(E130*13)</f>
        <v>0</v>
      </c>
      <c r="I130" s="1"/>
    </row>
    <row r="131" spans="1:9" ht="15.6" x14ac:dyDescent="0.3">
      <c r="A131" s="2"/>
      <c r="B131" s="5" t="s">
        <v>9</v>
      </c>
      <c r="C131" s="7">
        <v>2.5</v>
      </c>
      <c r="D131" s="7">
        <v>30</v>
      </c>
      <c r="E131" s="32"/>
      <c r="F131" s="11">
        <f t="shared" si="3"/>
        <v>0</v>
      </c>
      <c r="G131" s="7">
        <v>0.2</v>
      </c>
      <c r="H131" s="15">
        <f>D131*E131*G131</f>
        <v>0</v>
      </c>
      <c r="I131" s="1"/>
    </row>
    <row r="132" spans="1:9" ht="15.6" x14ac:dyDescent="0.3">
      <c r="A132" s="2"/>
      <c r="B132" s="20" t="s">
        <v>31</v>
      </c>
      <c r="C132" s="7">
        <v>5</v>
      </c>
      <c r="D132" s="7">
        <v>30</v>
      </c>
      <c r="E132" s="32"/>
      <c r="F132" s="11">
        <f t="shared" si="3"/>
        <v>0</v>
      </c>
      <c r="G132" s="7">
        <v>0.2</v>
      </c>
      <c r="H132" s="15">
        <f>D132*E132*(G132*2)+(E132*13)</f>
        <v>0</v>
      </c>
      <c r="I132" s="1"/>
    </row>
    <row r="133" spans="1:9" ht="15.6" x14ac:dyDescent="0.3">
      <c r="A133" s="2"/>
      <c r="B133" s="5" t="s">
        <v>9</v>
      </c>
      <c r="C133" s="7">
        <v>2.5</v>
      </c>
      <c r="D133" s="7">
        <v>42.5</v>
      </c>
      <c r="E133" s="32"/>
      <c r="F133" s="11">
        <f t="shared" si="3"/>
        <v>0</v>
      </c>
      <c r="G133" s="7">
        <v>0.2</v>
      </c>
      <c r="H133" s="15">
        <f>D133*E133*G133</f>
        <v>0</v>
      </c>
      <c r="I133" s="1"/>
    </row>
    <row r="134" spans="1:9" ht="15.6" x14ac:dyDescent="0.3">
      <c r="A134" s="2"/>
      <c r="B134" s="20" t="s">
        <v>31</v>
      </c>
      <c r="C134" s="7">
        <v>5</v>
      </c>
      <c r="D134" s="7">
        <v>42.5</v>
      </c>
      <c r="E134" s="32"/>
      <c r="F134" s="11">
        <f t="shared" si="3"/>
        <v>0</v>
      </c>
      <c r="G134" s="7">
        <v>0.2</v>
      </c>
      <c r="H134" s="15">
        <f>D134*E134*(G134*2)+(E134*13)</f>
        <v>0</v>
      </c>
      <c r="I134" s="1"/>
    </row>
    <row r="135" spans="1:9" ht="15.6" x14ac:dyDescent="0.3">
      <c r="A135" s="2"/>
      <c r="B135" s="5" t="s">
        <v>9</v>
      </c>
      <c r="C135" s="7">
        <v>2.5</v>
      </c>
      <c r="D135" s="7">
        <v>50</v>
      </c>
      <c r="E135" s="32"/>
      <c r="F135" s="11">
        <f t="shared" si="3"/>
        <v>0</v>
      </c>
      <c r="G135" s="7">
        <v>0.2</v>
      </c>
      <c r="H135" s="15">
        <f>D135*E135*G135</f>
        <v>0</v>
      </c>
      <c r="I135" s="1"/>
    </row>
    <row r="136" spans="1:9" ht="15.6" x14ac:dyDescent="0.3">
      <c r="A136" s="2"/>
      <c r="B136" s="20" t="s">
        <v>31</v>
      </c>
      <c r="C136" s="7">
        <v>5</v>
      </c>
      <c r="D136" s="7">
        <v>50</v>
      </c>
      <c r="E136" s="32"/>
      <c r="F136" s="11">
        <f t="shared" si="3"/>
        <v>0</v>
      </c>
      <c r="G136" s="7">
        <v>0.2</v>
      </c>
      <c r="H136" s="15">
        <f>D136*E136*(G136*2)+(E136*13)</f>
        <v>0</v>
      </c>
      <c r="I136" s="1"/>
    </row>
    <row r="137" spans="1:9" ht="15.6" x14ac:dyDescent="0.3">
      <c r="A137" s="2"/>
      <c r="B137" s="4" t="s">
        <v>45</v>
      </c>
      <c r="C137" s="8">
        <v>1.5</v>
      </c>
      <c r="D137" s="8">
        <v>22.5</v>
      </c>
      <c r="E137" s="32"/>
      <c r="F137" s="12">
        <f t="shared" si="3"/>
        <v>0</v>
      </c>
      <c r="G137" s="8">
        <v>0.2</v>
      </c>
      <c r="H137" s="16">
        <f>D137*E137*G137</f>
        <v>0</v>
      </c>
      <c r="I137" s="1"/>
    </row>
    <row r="138" spans="1:9" ht="15.6" x14ac:dyDescent="0.3">
      <c r="A138" s="2"/>
      <c r="B138" s="20" t="s">
        <v>46</v>
      </c>
      <c r="C138" s="8">
        <v>3</v>
      </c>
      <c r="D138" s="8">
        <v>22.5</v>
      </c>
      <c r="E138" s="32"/>
      <c r="F138" s="12">
        <f t="shared" si="3"/>
        <v>0</v>
      </c>
      <c r="G138" s="8">
        <v>0.2</v>
      </c>
      <c r="H138" s="16">
        <f>D138*E138*(G138*2)+(E138*13)</f>
        <v>0</v>
      </c>
      <c r="I138" s="1"/>
    </row>
    <row r="139" spans="1:9" ht="15.6" x14ac:dyDescent="0.3">
      <c r="A139" s="2"/>
      <c r="B139" s="4" t="s">
        <v>45</v>
      </c>
      <c r="C139" s="8">
        <v>1.5</v>
      </c>
      <c r="D139" s="8">
        <v>30</v>
      </c>
      <c r="E139" s="32"/>
      <c r="F139" s="12">
        <f t="shared" si="3"/>
        <v>0</v>
      </c>
      <c r="G139" s="8">
        <v>0.2</v>
      </c>
      <c r="H139" s="16">
        <f>D139*E139*G139</f>
        <v>0</v>
      </c>
      <c r="I139" s="1"/>
    </row>
    <row r="140" spans="1:9" ht="15.6" x14ac:dyDescent="0.3">
      <c r="A140" s="2"/>
      <c r="B140" s="20" t="s">
        <v>46</v>
      </c>
      <c r="C140" s="8">
        <v>3</v>
      </c>
      <c r="D140" s="8">
        <v>30</v>
      </c>
      <c r="E140" s="32"/>
      <c r="F140" s="12">
        <f t="shared" si="3"/>
        <v>0</v>
      </c>
      <c r="G140" s="8">
        <v>0.2</v>
      </c>
      <c r="H140" s="16">
        <f>D140*E140*(G140*2)+(E140*13)</f>
        <v>0</v>
      </c>
      <c r="I140" s="1"/>
    </row>
    <row r="141" spans="1:9" ht="15.6" x14ac:dyDescent="0.3">
      <c r="A141" s="2"/>
      <c r="B141" s="4" t="s">
        <v>45</v>
      </c>
      <c r="C141" s="8">
        <v>1.5</v>
      </c>
      <c r="D141" s="8">
        <v>42.5</v>
      </c>
      <c r="E141" s="32"/>
      <c r="F141" s="12">
        <f t="shared" si="3"/>
        <v>0</v>
      </c>
      <c r="G141" s="8">
        <v>0.2</v>
      </c>
      <c r="H141" s="16">
        <f>D141*E141*G141</f>
        <v>0</v>
      </c>
      <c r="I141" s="1"/>
    </row>
    <row r="142" spans="1:9" ht="15.6" x14ac:dyDescent="0.3">
      <c r="A142" s="2"/>
      <c r="B142" s="20" t="s">
        <v>46</v>
      </c>
      <c r="C142" s="8">
        <v>3</v>
      </c>
      <c r="D142" s="8">
        <v>42.5</v>
      </c>
      <c r="E142" s="32"/>
      <c r="F142" s="12">
        <f t="shared" si="3"/>
        <v>0</v>
      </c>
      <c r="G142" s="8">
        <v>0.2</v>
      </c>
      <c r="H142" s="16">
        <f>D142*E142*(G142*2)+(E142*13)</f>
        <v>0</v>
      </c>
      <c r="I142" s="1"/>
    </row>
    <row r="143" spans="1:9" ht="15.6" x14ac:dyDescent="0.3">
      <c r="A143" s="2"/>
      <c r="B143" s="4" t="s">
        <v>45</v>
      </c>
      <c r="C143" s="8">
        <v>1.5</v>
      </c>
      <c r="D143" s="8">
        <v>50</v>
      </c>
      <c r="E143" s="32"/>
      <c r="F143" s="12">
        <f t="shared" si="3"/>
        <v>0</v>
      </c>
      <c r="G143" s="8">
        <v>0.2</v>
      </c>
      <c r="H143" s="16">
        <f>D143*E143*G143</f>
        <v>0</v>
      </c>
      <c r="I143" s="1"/>
    </row>
    <row r="144" spans="1:9" ht="15.6" x14ac:dyDescent="0.3">
      <c r="A144" s="2"/>
      <c r="B144" s="20" t="s">
        <v>46</v>
      </c>
      <c r="C144" s="8">
        <v>3</v>
      </c>
      <c r="D144" s="8">
        <v>50</v>
      </c>
      <c r="E144" s="32"/>
      <c r="F144" s="12">
        <f t="shared" si="3"/>
        <v>0</v>
      </c>
      <c r="G144" s="8">
        <v>0.2</v>
      </c>
      <c r="H144" s="16">
        <f>D144*E144*(G144*2)+(E144*13)</f>
        <v>0</v>
      </c>
      <c r="I144" s="1"/>
    </row>
    <row r="145" spans="1:9" ht="15.6" x14ac:dyDescent="0.3">
      <c r="A145" s="2"/>
      <c r="B145" s="5" t="s">
        <v>10</v>
      </c>
      <c r="C145" s="7">
        <v>1</v>
      </c>
      <c r="D145" s="7">
        <v>22.5</v>
      </c>
      <c r="E145" s="32"/>
      <c r="F145" s="11">
        <f t="shared" si="3"/>
        <v>0</v>
      </c>
      <c r="G145" s="7">
        <v>7.0000000000000007E-2</v>
      </c>
      <c r="H145" s="15">
        <f>D145*E145*G145</f>
        <v>0</v>
      </c>
      <c r="I145" s="1"/>
    </row>
    <row r="146" spans="1:9" ht="15.6" x14ac:dyDescent="0.3">
      <c r="A146" s="2"/>
      <c r="B146" s="20" t="s">
        <v>32</v>
      </c>
      <c r="C146" s="7">
        <v>3</v>
      </c>
      <c r="D146" s="7">
        <v>22.5</v>
      </c>
      <c r="E146" s="32"/>
      <c r="F146" s="11">
        <f t="shared" si="3"/>
        <v>0</v>
      </c>
      <c r="G146" s="7">
        <v>7.0000000000000007E-2</v>
      </c>
      <c r="H146" s="15">
        <f>D146*E146*(G146*3)+(E146*15)</f>
        <v>0</v>
      </c>
      <c r="I146" s="1"/>
    </row>
    <row r="147" spans="1:9" ht="15.6" x14ac:dyDescent="0.3">
      <c r="A147" s="2"/>
      <c r="B147" s="5" t="s">
        <v>10</v>
      </c>
      <c r="C147" s="7">
        <v>1</v>
      </c>
      <c r="D147" s="7">
        <v>30</v>
      </c>
      <c r="E147" s="32"/>
      <c r="F147" s="11">
        <f t="shared" si="3"/>
        <v>0</v>
      </c>
      <c r="G147" s="7">
        <v>7.0000000000000007E-2</v>
      </c>
      <c r="H147" s="15">
        <f>D147*E147*G147</f>
        <v>0</v>
      </c>
      <c r="I147" s="1"/>
    </row>
    <row r="148" spans="1:9" ht="15.6" x14ac:dyDescent="0.3">
      <c r="A148" s="2"/>
      <c r="B148" s="20" t="s">
        <v>32</v>
      </c>
      <c r="C148" s="7">
        <v>3</v>
      </c>
      <c r="D148" s="7">
        <v>30</v>
      </c>
      <c r="E148" s="32"/>
      <c r="F148" s="11">
        <f t="shared" si="3"/>
        <v>0</v>
      </c>
      <c r="G148" s="7">
        <v>7.0000000000000007E-2</v>
      </c>
      <c r="H148" s="15">
        <f>D148*E148*(G148*3)+(E148*15)</f>
        <v>0</v>
      </c>
      <c r="I148" s="1"/>
    </row>
    <row r="149" spans="1:9" ht="15.6" x14ac:dyDescent="0.3">
      <c r="A149" s="2"/>
      <c r="B149" s="5" t="s">
        <v>10</v>
      </c>
      <c r="C149" s="7">
        <v>1</v>
      </c>
      <c r="D149" s="7">
        <v>42.5</v>
      </c>
      <c r="E149" s="32"/>
      <c r="F149" s="11">
        <f t="shared" si="3"/>
        <v>0</v>
      </c>
      <c r="G149" s="7">
        <v>7.0000000000000007E-2</v>
      </c>
      <c r="H149" s="15">
        <f>D149*E149*G149</f>
        <v>0</v>
      </c>
      <c r="I149" s="1"/>
    </row>
    <row r="150" spans="1:9" ht="15.6" x14ac:dyDescent="0.3">
      <c r="A150" s="2"/>
      <c r="B150" s="20" t="s">
        <v>32</v>
      </c>
      <c r="C150" s="7">
        <v>3</v>
      </c>
      <c r="D150" s="7">
        <v>42.5</v>
      </c>
      <c r="E150" s="32"/>
      <c r="F150" s="11">
        <f t="shared" si="3"/>
        <v>0</v>
      </c>
      <c r="G150" s="7">
        <v>7.0000000000000007E-2</v>
      </c>
      <c r="H150" s="15">
        <f>D150*E150*(G150*3)+(E150*15)</f>
        <v>0</v>
      </c>
      <c r="I150" s="1"/>
    </row>
    <row r="151" spans="1:9" ht="15.6" x14ac:dyDescent="0.3">
      <c r="A151" s="2"/>
      <c r="B151" s="5" t="s">
        <v>10</v>
      </c>
      <c r="C151" s="7">
        <v>1</v>
      </c>
      <c r="D151" s="7">
        <v>50</v>
      </c>
      <c r="E151" s="32"/>
      <c r="F151" s="11">
        <f t="shared" si="3"/>
        <v>0</v>
      </c>
      <c r="G151" s="7">
        <v>7.0000000000000007E-2</v>
      </c>
      <c r="H151" s="15">
        <f>D151*E151*G151</f>
        <v>0</v>
      </c>
      <c r="I151" s="1"/>
    </row>
    <row r="152" spans="1:9" ht="15.6" x14ac:dyDescent="0.3">
      <c r="A152" s="2"/>
      <c r="B152" s="20" t="s">
        <v>32</v>
      </c>
      <c r="C152" s="7">
        <v>3</v>
      </c>
      <c r="D152" s="7">
        <v>50</v>
      </c>
      <c r="E152" s="32"/>
      <c r="F152" s="11">
        <f t="shared" si="3"/>
        <v>0</v>
      </c>
      <c r="G152" s="7">
        <v>7.0000000000000007E-2</v>
      </c>
      <c r="H152" s="15">
        <f>D152*E152*(G152*3)+(E152*15)</f>
        <v>0</v>
      </c>
      <c r="I152" s="1"/>
    </row>
    <row r="153" spans="1:9" ht="15.6" x14ac:dyDescent="0.3">
      <c r="A153" s="2"/>
      <c r="B153" s="6" t="s">
        <v>11</v>
      </c>
      <c r="C153" s="9">
        <v>1</v>
      </c>
      <c r="D153" s="9">
        <v>22.5</v>
      </c>
      <c r="E153" s="32"/>
      <c r="F153" s="13">
        <f t="shared" si="3"/>
        <v>0</v>
      </c>
      <c r="G153" s="9">
        <v>0.06</v>
      </c>
      <c r="H153" s="17">
        <f>D153*E153*G153</f>
        <v>0</v>
      </c>
      <c r="I153" s="1"/>
    </row>
    <row r="154" spans="1:9" ht="15.6" x14ac:dyDescent="0.3">
      <c r="A154" s="2"/>
      <c r="B154" s="6" t="s">
        <v>11</v>
      </c>
      <c r="C154" s="9">
        <v>1</v>
      </c>
      <c r="D154" s="9">
        <v>30</v>
      </c>
      <c r="E154" s="32"/>
      <c r="F154" s="13">
        <f t="shared" si="3"/>
        <v>0</v>
      </c>
      <c r="G154" s="9">
        <v>0.06</v>
      </c>
      <c r="H154" s="17">
        <f>D154*E154*G154</f>
        <v>0</v>
      </c>
      <c r="I154" s="1"/>
    </row>
    <row r="155" spans="1:9" ht="15.6" x14ac:dyDescent="0.3">
      <c r="A155" s="2"/>
      <c r="B155" s="6" t="s">
        <v>11</v>
      </c>
      <c r="C155" s="9">
        <v>1</v>
      </c>
      <c r="D155" s="9">
        <v>40.200000000000003</v>
      </c>
      <c r="E155" s="32"/>
      <c r="F155" s="13">
        <f t="shared" si="3"/>
        <v>0</v>
      </c>
      <c r="G155" s="9">
        <v>0.06</v>
      </c>
      <c r="H155" s="17">
        <f>D155*E155*G155</f>
        <v>0</v>
      </c>
      <c r="I155" s="1"/>
    </row>
    <row r="156" spans="1:9" ht="16.2" thickBot="1" x14ac:dyDescent="0.35">
      <c r="A156" s="2"/>
      <c r="B156" s="6" t="s">
        <v>11</v>
      </c>
      <c r="C156" s="9">
        <v>1</v>
      </c>
      <c r="D156" s="9">
        <v>50</v>
      </c>
      <c r="E156" s="33"/>
      <c r="F156" s="14">
        <f t="shared" si="3"/>
        <v>0</v>
      </c>
      <c r="G156" s="9">
        <v>0.06</v>
      </c>
      <c r="H156" s="18">
        <f>D156*E156*G156</f>
        <v>0</v>
      </c>
      <c r="I156" s="1"/>
    </row>
    <row r="157" spans="1:9" ht="16.2" thickBot="1" x14ac:dyDescent="0.35">
      <c r="A157" s="2"/>
      <c r="B157" s="39" t="s">
        <v>72</v>
      </c>
      <c r="C157" s="919" t="s">
        <v>47</v>
      </c>
      <c r="D157" s="920"/>
      <c r="E157" s="10">
        <f>SUM(E129+E130*2+E131+E132*2+E133+E134*2+E135+E136*2+E137+E138*2+E139+E140*2+E141+E142*2+E143+E144*2+E145+E146*3+E147+E148*3+E149+E150*3+E151+E152*3+E153+E154+E155+E156)</f>
        <v>0</v>
      </c>
      <c r="F157" s="21">
        <f>SUM(F129+F130+F131+F132+F133+F134+F135+F136+F137+F138+F139+F140+F141+F142+F143+F144+F145+F146+F147+F148+F149+F150+F151+F152+F153+F154+F155+F156)</f>
        <v>0</v>
      </c>
      <c r="G157" s="34" t="s">
        <v>75</v>
      </c>
      <c r="H157" s="35">
        <f>SUM(H129:H156)*15%+SUM(H129:H156)</f>
        <v>0</v>
      </c>
      <c r="I157" s="1"/>
    </row>
    <row r="158" spans="1:9" x14ac:dyDescent="0.3">
      <c r="A158" s="1"/>
      <c r="B158" s="929" t="s">
        <v>50</v>
      </c>
      <c r="C158" s="929"/>
      <c r="D158" s="929"/>
      <c r="E158" s="929"/>
      <c r="F158" s="929"/>
      <c r="G158" s="929"/>
      <c r="H158" s="929"/>
      <c r="I158" s="1"/>
    </row>
    <row r="159" spans="1:9" ht="15.6" x14ac:dyDescent="0.3">
      <c r="A159" s="2"/>
      <c r="B159" s="921" t="s">
        <v>40</v>
      </c>
      <c r="C159" s="921"/>
      <c r="D159" s="921"/>
      <c r="E159" s="921"/>
      <c r="F159" s="921"/>
      <c r="G159" s="921"/>
      <c r="H159" s="921"/>
      <c r="I159" s="2"/>
    </row>
    <row r="160" spans="1:9" ht="40.200000000000003" x14ac:dyDescent="0.3">
      <c r="A160" s="2"/>
      <c r="B160" s="31" t="s">
        <v>54</v>
      </c>
      <c r="C160" s="20" t="s">
        <v>8</v>
      </c>
      <c r="D160" s="19" t="s">
        <v>41</v>
      </c>
      <c r="E160" s="19" t="s">
        <v>49</v>
      </c>
      <c r="F160" s="19" t="s">
        <v>42</v>
      </c>
      <c r="G160" s="20" t="s">
        <v>43</v>
      </c>
      <c r="H160" s="19" t="s">
        <v>44</v>
      </c>
      <c r="I160" s="2"/>
    </row>
    <row r="161" spans="1:9" ht="15.6" x14ac:dyDescent="0.3">
      <c r="A161" s="2"/>
      <c r="B161" s="5" t="s">
        <v>9</v>
      </c>
      <c r="C161" s="7">
        <v>2.5</v>
      </c>
      <c r="D161" s="7">
        <v>22.5</v>
      </c>
      <c r="E161" s="32"/>
      <c r="F161" s="11">
        <f t="shared" ref="F161:F188" si="4">E161*C161</f>
        <v>0</v>
      </c>
      <c r="G161" s="7">
        <v>0.2</v>
      </c>
      <c r="H161" s="15">
        <f>D161*E161*G161</f>
        <v>0</v>
      </c>
      <c r="I161" s="1"/>
    </row>
    <row r="162" spans="1:9" ht="15.6" x14ac:dyDescent="0.3">
      <c r="A162" s="2"/>
      <c r="B162" s="20" t="s">
        <v>31</v>
      </c>
      <c r="C162" s="7">
        <v>5</v>
      </c>
      <c r="D162" s="7">
        <v>22.5</v>
      </c>
      <c r="E162" s="32"/>
      <c r="F162" s="11">
        <f t="shared" si="4"/>
        <v>0</v>
      </c>
      <c r="G162" s="7">
        <v>0.2</v>
      </c>
      <c r="H162" s="15">
        <f>D162*E162*(G162*2)+(E162*13)</f>
        <v>0</v>
      </c>
      <c r="I162" s="1"/>
    </row>
    <row r="163" spans="1:9" ht="15.6" x14ac:dyDescent="0.3">
      <c r="A163" s="2"/>
      <c r="B163" s="5" t="s">
        <v>9</v>
      </c>
      <c r="C163" s="7">
        <v>2.5</v>
      </c>
      <c r="D163" s="7">
        <v>30</v>
      </c>
      <c r="E163" s="32"/>
      <c r="F163" s="11">
        <f t="shared" si="4"/>
        <v>0</v>
      </c>
      <c r="G163" s="7">
        <v>0.2</v>
      </c>
      <c r="H163" s="15">
        <f>D163*E163*G163</f>
        <v>0</v>
      </c>
      <c r="I163" s="1"/>
    </row>
    <row r="164" spans="1:9" ht="15.6" x14ac:dyDescent="0.3">
      <c r="A164" s="2"/>
      <c r="B164" s="20" t="s">
        <v>31</v>
      </c>
      <c r="C164" s="7">
        <v>5</v>
      </c>
      <c r="D164" s="7">
        <v>30</v>
      </c>
      <c r="E164" s="32"/>
      <c r="F164" s="11">
        <f t="shared" si="4"/>
        <v>0</v>
      </c>
      <c r="G164" s="7">
        <v>0.2</v>
      </c>
      <c r="H164" s="15">
        <f>D164*E164*(G164*2)+(E164*13)</f>
        <v>0</v>
      </c>
      <c r="I164" s="1"/>
    </row>
    <row r="165" spans="1:9" ht="15.6" x14ac:dyDescent="0.3">
      <c r="A165" s="2"/>
      <c r="B165" s="5" t="s">
        <v>9</v>
      </c>
      <c r="C165" s="7">
        <v>2.5</v>
      </c>
      <c r="D165" s="7">
        <v>42.5</v>
      </c>
      <c r="E165" s="32"/>
      <c r="F165" s="11">
        <f t="shared" si="4"/>
        <v>0</v>
      </c>
      <c r="G165" s="7">
        <v>0.2</v>
      </c>
      <c r="H165" s="15">
        <f>D165*E165*G165</f>
        <v>0</v>
      </c>
      <c r="I165" s="1"/>
    </row>
    <row r="166" spans="1:9" ht="15.6" x14ac:dyDescent="0.3">
      <c r="A166" s="2"/>
      <c r="B166" s="20" t="s">
        <v>31</v>
      </c>
      <c r="C166" s="7">
        <v>5</v>
      </c>
      <c r="D166" s="7">
        <v>42.5</v>
      </c>
      <c r="E166" s="32"/>
      <c r="F166" s="11">
        <f t="shared" si="4"/>
        <v>0</v>
      </c>
      <c r="G166" s="7">
        <v>0.2</v>
      </c>
      <c r="H166" s="15">
        <f>D166*E166*(G166*2)+(E166*13)</f>
        <v>0</v>
      </c>
      <c r="I166" s="1"/>
    </row>
    <row r="167" spans="1:9" ht="15.6" x14ac:dyDescent="0.3">
      <c r="A167" s="2"/>
      <c r="B167" s="5" t="s">
        <v>9</v>
      </c>
      <c r="C167" s="7">
        <v>2.5</v>
      </c>
      <c r="D167" s="7">
        <v>50</v>
      </c>
      <c r="E167" s="32"/>
      <c r="F167" s="11">
        <f t="shared" si="4"/>
        <v>0</v>
      </c>
      <c r="G167" s="7">
        <v>0.2</v>
      </c>
      <c r="H167" s="15">
        <f>D167*E167*G167</f>
        <v>0</v>
      </c>
      <c r="I167" s="1"/>
    </row>
    <row r="168" spans="1:9" ht="15.6" x14ac:dyDescent="0.3">
      <c r="A168" s="2"/>
      <c r="B168" s="20" t="s">
        <v>31</v>
      </c>
      <c r="C168" s="7">
        <v>5</v>
      </c>
      <c r="D168" s="7">
        <v>50</v>
      </c>
      <c r="E168" s="32"/>
      <c r="F168" s="11">
        <f t="shared" si="4"/>
        <v>0</v>
      </c>
      <c r="G168" s="7">
        <v>0.2</v>
      </c>
      <c r="H168" s="15">
        <f>D168*E168*(G168*2)+(E168*13)</f>
        <v>0</v>
      </c>
      <c r="I168" s="1"/>
    </row>
    <row r="169" spans="1:9" ht="15.6" x14ac:dyDescent="0.3">
      <c r="A169" s="2"/>
      <c r="B169" s="4" t="s">
        <v>45</v>
      </c>
      <c r="C169" s="8">
        <v>1.5</v>
      </c>
      <c r="D169" s="8">
        <v>22.5</v>
      </c>
      <c r="E169" s="32"/>
      <c r="F169" s="12">
        <f t="shared" si="4"/>
        <v>0</v>
      </c>
      <c r="G169" s="8">
        <v>0.2</v>
      </c>
      <c r="H169" s="16">
        <f>D169*E169*G169</f>
        <v>0</v>
      </c>
      <c r="I169" s="1"/>
    </row>
    <row r="170" spans="1:9" ht="15.6" x14ac:dyDescent="0.3">
      <c r="A170" s="2"/>
      <c r="B170" s="20" t="s">
        <v>46</v>
      </c>
      <c r="C170" s="8">
        <v>3</v>
      </c>
      <c r="D170" s="8">
        <v>22.5</v>
      </c>
      <c r="E170" s="32"/>
      <c r="F170" s="12">
        <f t="shared" si="4"/>
        <v>0</v>
      </c>
      <c r="G170" s="8">
        <v>0.2</v>
      </c>
      <c r="H170" s="16">
        <f>D170*E170*(G170*2)+(E170*13)</f>
        <v>0</v>
      </c>
      <c r="I170" s="1"/>
    </row>
    <row r="171" spans="1:9" ht="15.6" x14ac:dyDescent="0.3">
      <c r="A171" s="2"/>
      <c r="B171" s="4" t="s">
        <v>45</v>
      </c>
      <c r="C171" s="8">
        <v>1.5</v>
      </c>
      <c r="D171" s="8">
        <v>30</v>
      </c>
      <c r="E171" s="32"/>
      <c r="F171" s="12">
        <f t="shared" si="4"/>
        <v>0</v>
      </c>
      <c r="G171" s="8">
        <v>0.2</v>
      </c>
      <c r="H171" s="16">
        <f>D171*E171*G171</f>
        <v>0</v>
      </c>
      <c r="I171" s="1"/>
    </row>
    <row r="172" spans="1:9" ht="15.6" x14ac:dyDescent="0.3">
      <c r="A172" s="2"/>
      <c r="B172" s="20" t="s">
        <v>46</v>
      </c>
      <c r="C172" s="8">
        <v>3</v>
      </c>
      <c r="D172" s="8">
        <v>30</v>
      </c>
      <c r="E172" s="32"/>
      <c r="F172" s="12">
        <f t="shared" si="4"/>
        <v>0</v>
      </c>
      <c r="G172" s="8">
        <v>0.2</v>
      </c>
      <c r="H172" s="16">
        <f>D172*E172*(G172*2)+(E172*13)</f>
        <v>0</v>
      </c>
      <c r="I172" s="1"/>
    </row>
    <row r="173" spans="1:9" ht="15.6" x14ac:dyDescent="0.3">
      <c r="A173" s="2"/>
      <c r="B173" s="4" t="s">
        <v>45</v>
      </c>
      <c r="C173" s="8">
        <v>1.5</v>
      </c>
      <c r="D173" s="8">
        <v>42.5</v>
      </c>
      <c r="E173" s="32"/>
      <c r="F173" s="12">
        <f t="shared" si="4"/>
        <v>0</v>
      </c>
      <c r="G173" s="8">
        <v>0.2</v>
      </c>
      <c r="H173" s="16">
        <f>D173*E173*G173</f>
        <v>0</v>
      </c>
      <c r="I173" s="1"/>
    </row>
    <row r="174" spans="1:9" ht="15.6" x14ac:dyDescent="0.3">
      <c r="A174" s="2"/>
      <c r="B174" s="20" t="s">
        <v>46</v>
      </c>
      <c r="C174" s="8">
        <v>3</v>
      </c>
      <c r="D174" s="8">
        <v>42.5</v>
      </c>
      <c r="E174" s="32"/>
      <c r="F174" s="12">
        <f t="shared" si="4"/>
        <v>0</v>
      </c>
      <c r="G174" s="8">
        <v>0.2</v>
      </c>
      <c r="H174" s="16">
        <f>D174*E174*(G174*2)+(E174*13)</f>
        <v>0</v>
      </c>
      <c r="I174" s="1"/>
    </row>
    <row r="175" spans="1:9" ht="15.6" x14ac:dyDescent="0.3">
      <c r="A175" s="2"/>
      <c r="B175" s="4" t="s">
        <v>45</v>
      </c>
      <c r="C175" s="8">
        <v>1.5</v>
      </c>
      <c r="D175" s="8">
        <v>50</v>
      </c>
      <c r="E175" s="32"/>
      <c r="F175" s="12">
        <f t="shared" si="4"/>
        <v>0</v>
      </c>
      <c r="G175" s="8">
        <v>0.2</v>
      </c>
      <c r="H175" s="16">
        <f>D175*E175*G175</f>
        <v>0</v>
      </c>
      <c r="I175" s="1"/>
    </row>
    <row r="176" spans="1:9" ht="15.6" x14ac:dyDescent="0.3">
      <c r="A176" s="2"/>
      <c r="B176" s="20" t="s">
        <v>46</v>
      </c>
      <c r="C176" s="8">
        <v>3</v>
      </c>
      <c r="D176" s="8">
        <v>50</v>
      </c>
      <c r="E176" s="32"/>
      <c r="F176" s="12">
        <f t="shared" si="4"/>
        <v>0</v>
      </c>
      <c r="G176" s="8">
        <v>0.2</v>
      </c>
      <c r="H176" s="16">
        <f>D176*E176*(G176*2)+(E176*13)</f>
        <v>0</v>
      </c>
      <c r="I176" s="1"/>
    </row>
    <row r="177" spans="1:9" ht="15.6" x14ac:dyDescent="0.3">
      <c r="A177" s="2"/>
      <c r="B177" s="5" t="s">
        <v>10</v>
      </c>
      <c r="C177" s="7">
        <v>1</v>
      </c>
      <c r="D177" s="7">
        <v>22.5</v>
      </c>
      <c r="E177" s="32"/>
      <c r="F177" s="11">
        <f t="shared" si="4"/>
        <v>0</v>
      </c>
      <c r="G177" s="7">
        <v>7.0000000000000007E-2</v>
      </c>
      <c r="H177" s="15">
        <f>D177*E177*G177</f>
        <v>0</v>
      </c>
      <c r="I177" s="1"/>
    </row>
    <row r="178" spans="1:9" ht="15.6" x14ac:dyDescent="0.3">
      <c r="A178" s="2"/>
      <c r="B178" s="20" t="s">
        <v>32</v>
      </c>
      <c r="C178" s="7">
        <v>3</v>
      </c>
      <c r="D178" s="7">
        <v>22.5</v>
      </c>
      <c r="E178" s="32"/>
      <c r="F178" s="11">
        <f t="shared" si="4"/>
        <v>0</v>
      </c>
      <c r="G178" s="7">
        <v>7.0000000000000007E-2</v>
      </c>
      <c r="H178" s="15">
        <f>D178*E178*(G178*3)+(E178*15)</f>
        <v>0</v>
      </c>
      <c r="I178" s="1"/>
    </row>
    <row r="179" spans="1:9" ht="15.6" x14ac:dyDescent="0.3">
      <c r="A179" s="2"/>
      <c r="B179" s="5" t="s">
        <v>10</v>
      </c>
      <c r="C179" s="7">
        <v>1</v>
      </c>
      <c r="D179" s="7">
        <v>30</v>
      </c>
      <c r="E179" s="32"/>
      <c r="F179" s="11">
        <f t="shared" si="4"/>
        <v>0</v>
      </c>
      <c r="G179" s="7">
        <v>7.0000000000000007E-2</v>
      </c>
      <c r="H179" s="15">
        <f>D179*E179*G179</f>
        <v>0</v>
      </c>
      <c r="I179" s="1"/>
    </row>
    <row r="180" spans="1:9" ht="15.6" x14ac:dyDescent="0.3">
      <c r="A180" s="2"/>
      <c r="B180" s="20" t="s">
        <v>32</v>
      </c>
      <c r="C180" s="7">
        <v>3</v>
      </c>
      <c r="D180" s="7">
        <v>30</v>
      </c>
      <c r="E180" s="32"/>
      <c r="F180" s="11">
        <f t="shared" si="4"/>
        <v>0</v>
      </c>
      <c r="G180" s="7">
        <v>7.0000000000000007E-2</v>
      </c>
      <c r="H180" s="15">
        <f>D180*E180*(G180*3)+(E180*15)</f>
        <v>0</v>
      </c>
      <c r="I180" s="1"/>
    </row>
    <row r="181" spans="1:9" ht="15.6" x14ac:dyDescent="0.3">
      <c r="A181" s="2"/>
      <c r="B181" s="5" t="s">
        <v>10</v>
      </c>
      <c r="C181" s="7">
        <v>1</v>
      </c>
      <c r="D181" s="7">
        <v>42.5</v>
      </c>
      <c r="E181" s="32"/>
      <c r="F181" s="11">
        <f t="shared" si="4"/>
        <v>0</v>
      </c>
      <c r="G181" s="7">
        <v>7.0000000000000007E-2</v>
      </c>
      <c r="H181" s="15">
        <f>D181*E181*G181</f>
        <v>0</v>
      </c>
      <c r="I181" s="1"/>
    </row>
    <row r="182" spans="1:9" ht="15.6" x14ac:dyDescent="0.3">
      <c r="A182" s="2"/>
      <c r="B182" s="20" t="s">
        <v>32</v>
      </c>
      <c r="C182" s="7">
        <v>3</v>
      </c>
      <c r="D182" s="7">
        <v>42.5</v>
      </c>
      <c r="E182" s="32"/>
      <c r="F182" s="11">
        <f t="shared" si="4"/>
        <v>0</v>
      </c>
      <c r="G182" s="7">
        <v>7.0000000000000007E-2</v>
      </c>
      <c r="H182" s="15">
        <f>D182*E182*(G182*3)+(E182*15)</f>
        <v>0</v>
      </c>
      <c r="I182" s="1"/>
    </row>
    <row r="183" spans="1:9" ht="15.6" x14ac:dyDescent="0.3">
      <c r="A183" s="2"/>
      <c r="B183" s="5" t="s">
        <v>10</v>
      </c>
      <c r="C183" s="7">
        <v>1</v>
      </c>
      <c r="D183" s="7">
        <v>50</v>
      </c>
      <c r="E183" s="32"/>
      <c r="F183" s="11">
        <f t="shared" si="4"/>
        <v>0</v>
      </c>
      <c r="G183" s="7">
        <v>7.0000000000000007E-2</v>
      </c>
      <c r="H183" s="15">
        <f>D183*E183*G183</f>
        <v>0</v>
      </c>
      <c r="I183" s="1"/>
    </row>
    <row r="184" spans="1:9" ht="15.6" x14ac:dyDescent="0.3">
      <c r="A184" s="2"/>
      <c r="B184" s="20" t="s">
        <v>32</v>
      </c>
      <c r="C184" s="7">
        <v>3</v>
      </c>
      <c r="D184" s="7">
        <v>50</v>
      </c>
      <c r="E184" s="32"/>
      <c r="F184" s="11">
        <f t="shared" si="4"/>
        <v>0</v>
      </c>
      <c r="G184" s="7">
        <v>7.0000000000000007E-2</v>
      </c>
      <c r="H184" s="15">
        <f>D184*E184*(G184*3)+(E184*15)</f>
        <v>0</v>
      </c>
      <c r="I184" s="1"/>
    </row>
    <row r="185" spans="1:9" ht="15.6" x14ac:dyDescent="0.3">
      <c r="A185" s="2"/>
      <c r="B185" s="6" t="s">
        <v>11</v>
      </c>
      <c r="C185" s="9">
        <v>1</v>
      </c>
      <c r="D185" s="9">
        <v>22.5</v>
      </c>
      <c r="E185" s="32"/>
      <c r="F185" s="13">
        <f t="shared" si="4"/>
        <v>0</v>
      </c>
      <c r="G185" s="9">
        <v>0.06</v>
      </c>
      <c r="H185" s="17">
        <f>D185*E185*G185</f>
        <v>0</v>
      </c>
      <c r="I185" s="1"/>
    </row>
    <row r="186" spans="1:9" ht="15.6" x14ac:dyDescent="0.3">
      <c r="A186" s="2"/>
      <c r="B186" s="6" t="s">
        <v>11</v>
      </c>
      <c r="C186" s="9">
        <v>1</v>
      </c>
      <c r="D186" s="9">
        <v>30</v>
      </c>
      <c r="E186" s="32"/>
      <c r="F186" s="13">
        <f t="shared" si="4"/>
        <v>0</v>
      </c>
      <c r="G186" s="9">
        <v>0.06</v>
      </c>
      <c r="H186" s="17">
        <f>D186*E186*G186</f>
        <v>0</v>
      </c>
      <c r="I186" s="1"/>
    </row>
    <row r="187" spans="1:9" ht="15.6" x14ac:dyDescent="0.3">
      <c r="A187" s="2"/>
      <c r="B187" s="6" t="s">
        <v>11</v>
      </c>
      <c r="C187" s="9">
        <v>1</v>
      </c>
      <c r="D187" s="9">
        <v>40.200000000000003</v>
      </c>
      <c r="E187" s="32"/>
      <c r="F187" s="13">
        <f t="shared" si="4"/>
        <v>0</v>
      </c>
      <c r="G187" s="9">
        <v>0.06</v>
      </c>
      <c r="H187" s="17">
        <f>D187*E187*G187</f>
        <v>0</v>
      </c>
      <c r="I187" s="1"/>
    </row>
    <row r="188" spans="1:9" ht="16.2" thickBot="1" x14ac:dyDescent="0.35">
      <c r="A188" s="2"/>
      <c r="B188" s="6" t="s">
        <v>11</v>
      </c>
      <c r="C188" s="9">
        <v>1</v>
      </c>
      <c r="D188" s="9">
        <v>50</v>
      </c>
      <c r="E188" s="33"/>
      <c r="F188" s="14">
        <f t="shared" si="4"/>
        <v>0</v>
      </c>
      <c r="G188" s="9">
        <v>0.06</v>
      </c>
      <c r="H188" s="18">
        <f>D188*E188*G188</f>
        <v>0</v>
      </c>
      <c r="I188" s="1"/>
    </row>
    <row r="189" spans="1:9" ht="16.2" thickBot="1" x14ac:dyDescent="0.35">
      <c r="A189" s="2"/>
      <c r="B189" s="39" t="s">
        <v>72</v>
      </c>
      <c r="C189" s="919" t="s">
        <v>47</v>
      </c>
      <c r="D189" s="920"/>
      <c r="E189" s="22">
        <f>SUM(E161+E162*2+E163+E164*2+E165+E166*2+E167+E168*2+E169+E170*2+E171+E172*2+E173+E174*2+E175+E176*2+E177+E178*3+E179+E180*3+E181+E182*3+E183+E184*3+E185+E186+E187+E188)</f>
        <v>0</v>
      </c>
      <c r="F189" s="21">
        <f>SUM(F161+F162+F163+F164+F165+F166+F167+F168+F169+F170+F171+F172+F173+F174+F175+F176+F177+F178+F179+F180+F181+F182+F183+F184+F185+F186+F187+F188)</f>
        <v>0</v>
      </c>
      <c r="G189" s="34" t="s">
        <v>75</v>
      </c>
      <c r="H189" s="35">
        <f>SUM(H161:H188)*15%+SUM(H161:H188)</f>
        <v>0</v>
      </c>
      <c r="I189" s="1"/>
    </row>
    <row r="190" spans="1:9" x14ac:dyDescent="0.3">
      <c r="A190" s="1"/>
      <c r="B190" s="929" t="s">
        <v>50</v>
      </c>
      <c r="C190" s="929"/>
      <c r="D190" s="929"/>
      <c r="E190" s="929"/>
      <c r="F190" s="929"/>
      <c r="G190" s="929"/>
      <c r="H190" s="929"/>
      <c r="I190" s="1"/>
    </row>
    <row r="191" spans="1:9" ht="15.6" x14ac:dyDescent="0.3">
      <c r="A191" s="2"/>
      <c r="B191" s="921" t="s">
        <v>40</v>
      </c>
      <c r="C191" s="921"/>
      <c r="D191" s="921"/>
      <c r="E191" s="921"/>
      <c r="F191" s="921"/>
      <c r="G191" s="921"/>
      <c r="H191" s="921"/>
      <c r="I191" s="2"/>
    </row>
    <row r="192" spans="1:9" ht="40.200000000000003" x14ac:dyDescent="0.3">
      <c r="A192" s="2"/>
      <c r="B192" s="31" t="s">
        <v>55</v>
      </c>
      <c r="C192" s="20" t="s">
        <v>8</v>
      </c>
      <c r="D192" s="19" t="s">
        <v>41</v>
      </c>
      <c r="E192" s="19" t="s">
        <v>49</v>
      </c>
      <c r="F192" s="19" t="s">
        <v>42</v>
      </c>
      <c r="G192" s="20" t="s">
        <v>43</v>
      </c>
      <c r="H192" s="19" t="s">
        <v>44</v>
      </c>
      <c r="I192" s="2"/>
    </row>
    <row r="193" spans="1:9" ht="15.6" x14ac:dyDescent="0.3">
      <c r="A193" s="2"/>
      <c r="B193" s="5" t="s">
        <v>9</v>
      </c>
      <c r="C193" s="7">
        <v>2.5</v>
      </c>
      <c r="D193" s="7">
        <v>22.5</v>
      </c>
      <c r="E193" s="32"/>
      <c r="F193" s="11">
        <f t="shared" ref="F193:F220" si="5">E193*C193</f>
        <v>0</v>
      </c>
      <c r="G193" s="7">
        <v>0.2</v>
      </c>
      <c r="H193" s="15">
        <f>D193*E193*G193</f>
        <v>0</v>
      </c>
      <c r="I193" s="1"/>
    </row>
    <row r="194" spans="1:9" ht="15.6" x14ac:dyDescent="0.3">
      <c r="A194" s="2"/>
      <c r="B194" s="20" t="s">
        <v>31</v>
      </c>
      <c r="C194" s="7">
        <v>5</v>
      </c>
      <c r="D194" s="7">
        <v>22.5</v>
      </c>
      <c r="E194" s="32"/>
      <c r="F194" s="11">
        <f t="shared" si="5"/>
        <v>0</v>
      </c>
      <c r="G194" s="7">
        <v>0.2</v>
      </c>
      <c r="H194" s="15">
        <f>D194*E194*(G194*2)+(E194*13)</f>
        <v>0</v>
      </c>
      <c r="I194" s="1"/>
    </row>
    <row r="195" spans="1:9" ht="15.6" x14ac:dyDescent="0.3">
      <c r="A195" s="2"/>
      <c r="B195" s="5" t="s">
        <v>9</v>
      </c>
      <c r="C195" s="7">
        <v>2.5</v>
      </c>
      <c r="D195" s="7">
        <v>30</v>
      </c>
      <c r="E195" s="32"/>
      <c r="F195" s="11">
        <f t="shared" si="5"/>
        <v>0</v>
      </c>
      <c r="G195" s="7">
        <v>0.2</v>
      </c>
      <c r="H195" s="15">
        <f>D195*E195*G195</f>
        <v>0</v>
      </c>
      <c r="I195" s="1"/>
    </row>
    <row r="196" spans="1:9" ht="15.6" x14ac:dyDescent="0.3">
      <c r="A196" s="2"/>
      <c r="B196" s="20" t="s">
        <v>31</v>
      </c>
      <c r="C196" s="7">
        <v>5</v>
      </c>
      <c r="D196" s="7">
        <v>30</v>
      </c>
      <c r="E196" s="32"/>
      <c r="F196" s="11">
        <f t="shared" si="5"/>
        <v>0</v>
      </c>
      <c r="G196" s="7">
        <v>0.2</v>
      </c>
      <c r="H196" s="15">
        <f>D196*E196*(G196*2)+(E196*13)</f>
        <v>0</v>
      </c>
      <c r="I196" s="1"/>
    </row>
    <row r="197" spans="1:9" ht="15.6" x14ac:dyDescent="0.3">
      <c r="A197" s="2"/>
      <c r="B197" s="5" t="s">
        <v>9</v>
      </c>
      <c r="C197" s="7">
        <v>2.5</v>
      </c>
      <c r="D197" s="7">
        <v>42.5</v>
      </c>
      <c r="E197" s="32"/>
      <c r="F197" s="11">
        <f t="shared" si="5"/>
        <v>0</v>
      </c>
      <c r="G197" s="7">
        <v>0.2</v>
      </c>
      <c r="H197" s="15">
        <f>D197*E197*G197</f>
        <v>0</v>
      </c>
      <c r="I197" s="1"/>
    </row>
    <row r="198" spans="1:9" ht="15.6" x14ac:dyDescent="0.3">
      <c r="A198" s="2"/>
      <c r="B198" s="20" t="s">
        <v>31</v>
      </c>
      <c r="C198" s="7">
        <v>5</v>
      </c>
      <c r="D198" s="7">
        <v>42.5</v>
      </c>
      <c r="E198" s="32"/>
      <c r="F198" s="11">
        <f t="shared" si="5"/>
        <v>0</v>
      </c>
      <c r="G198" s="7">
        <v>0.2</v>
      </c>
      <c r="H198" s="15">
        <f>D198*E198*(G198*2)+(E198*13)</f>
        <v>0</v>
      </c>
      <c r="I198" s="1"/>
    </row>
    <row r="199" spans="1:9" ht="15.6" x14ac:dyDescent="0.3">
      <c r="A199" s="2"/>
      <c r="B199" s="5" t="s">
        <v>9</v>
      </c>
      <c r="C199" s="7">
        <v>2.5</v>
      </c>
      <c r="D199" s="7">
        <v>50</v>
      </c>
      <c r="E199" s="32"/>
      <c r="F199" s="11">
        <f t="shared" si="5"/>
        <v>0</v>
      </c>
      <c r="G199" s="7">
        <v>0.2</v>
      </c>
      <c r="H199" s="15">
        <f>D199*E199*G199</f>
        <v>0</v>
      </c>
      <c r="I199" s="1"/>
    </row>
    <row r="200" spans="1:9" ht="15.6" x14ac:dyDescent="0.3">
      <c r="A200" s="2"/>
      <c r="B200" s="20" t="s">
        <v>31</v>
      </c>
      <c r="C200" s="7">
        <v>5</v>
      </c>
      <c r="D200" s="7">
        <v>50</v>
      </c>
      <c r="E200" s="32"/>
      <c r="F200" s="11">
        <f t="shared" si="5"/>
        <v>0</v>
      </c>
      <c r="G200" s="7">
        <v>0.2</v>
      </c>
      <c r="H200" s="15">
        <f>D200*E200*(G200*2)+(E200*13)</f>
        <v>0</v>
      </c>
      <c r="I200" s="1"/>
    </row>
    <row r="201" spans="1:9" ht="15.6" x14ac:dyDescent="0.3">
      <c r="A201" s="2"/>
      <c r="B201" s="4" t="s">
        <v>45</v>
      </c>
      <c r="C201" s="8">
        <v>1.5</v>
      </c>
      <c r="D201" s="8">
        <v>22.5</v>
      </c>
      <c r="E201" s="32"/>
      <c r="F201" s="12">
        <f t="shared" si="5"/>
        <v>0</v>
      </c>
      <c r="G201" s="8">
        <v>0.2</v>
      </c>
      <c r="H201" s="16">
        <f>D201*E201*G201</f>
        <v>0</v>
      </c>
      <c r="I201" s="1"/>
    </row>
    <row r="202" spans="1:9" ht="15.6" x14ac:dyDescent="0.3">
      <c r="A202" s="2"/>
      <c r="B202" s="20" t="s">
        <v>46</v>
      </c>
      <c r="C202" s="8">
        <v>3</v>
      </c>
      <c r="D202" s="8">
        <v>22.5</v>
      </c>
      <c r="E202" s="32"/>
      <c r="F202" s="12">
        <f t="shared" si="5"/>
        <v>0</v>
      </c>
      <c r="G202" s="8">
        <v>0.2</v>
      </c>
      <c r="H202" s="16">
        <f>D202*E202*(G202*2)+(E202*13)</f>
        <v>0</v>
      </c>
      <c r="I202" s="1"/>
    </row>
    <row r="203" spans="1:9" ht="15.6" x14ac:dyDescent="0.3">
      <c r="A203" s="2"/>
      <c r="B203" s="4" t="s">
        <v>45</v>
      </c>
      <c r="C203" s="8">
        <v>1.5</v>
      </c>
      <c r="D203" s="8">
        <v>30</v>
      </c>
      <c r="E203" s="32"/>
      <c r="F203" s="12">
        <f t="shared" si="5"/>
        <v>0</v>
      </c>
      <c r="G203" s="8">
        <v>0.2</v>
      </c>
      <c r="H203" s="16">
        <f>D203*E203*G203</f>
        <v>0</v>
      </c>
      <c r="I203" s="1"/>
    </row>
    <row r="204" spans="1:9" ht="15.6" x14ac:dyDescent="0.3">
      <c r="A204" s="2"/>
      <c r="B204" s="20" t="s">
        <v>46</v>
      </c>
      <c r="C204" s="8">
        <v>3</v>
      </c>
      <c r="D204" s="8">
        <v>30</v>
      </c>
      <c r="E204" s="32"/>
      <c r="F204" s="12">
        <f t="shared" si="5"/>
        <v>0</v>
      </c>
      <c r="G204" s="8">
        <v>0.2</v>
      </c>
      <c r="H204" s="16">
        <f>D204*E204*(G204*2)+(E204*13)</f>
        <v>0</v>
      </c>
      <c r="I204" s="1"/>
    </row>
    <row r="205" spans="1:9" ht="15.6" x14ac:dyDescent="0.3">
      <c r="A205" s="2"/>
      <c r="B205" s="4" t="s">
        <v>45</v>
      </c>
      <c r="C205" s="8">
        <v>1.5</v>
      </c>
      <c r="D205" s="8">
        <v>42.5</v>
      </c>
      <c r="E205" s="32"/>
      <c r="F205" s="12">
        <f t="shared" si="5"/>
        <v>0</v>
      </c>
      <c r="G205" s="8">
        <v>0.2</v>
      </c>
      <c r="H205" s="16">
        <f>D205*E205*G205</f>
        <v>0</v>
      </c>
      <c r="I205" s="1"/>
    </row>
    <row r="206" spans="1:9" ht="15.6" x14ac:dyDescent="0.3">
      <c r="A206" s="2"/>
      <c r="B206" s="20" t="s">
        <v>46</v>
      </c>
      <c r="C206" s="8">
        <v>3</v>
      </c>
      <c r="D206" s="8">
        <v>42.5</v>
      </c>
      <c r="E206" s="32"/>
      <c r="F206" s="12">
        <f t="shared" si="5"/>
        <v>0</v>
      </c>
      <c r="G206" s="8">
        <v>0.2</v>
      </c>
      <c r="H206" s="16">
        <f>D206*E206*(G206*2)+(E206*13)</f>
        <v>0</v>
      </c>
      <c r="I206" s="1"/>
    </row>
    <row r="207" spans="1:9" ht="15.6" x14ac:dyDescent="0.3">
      <c r="A207" s="2"/>
      <c r="B207" s="4" t="s">
        <v>45</v>
      </c>
      <c r="C207" s="8">
        <v>1.5</v>
      </c>
      <c r="D207" s="8">
        <v>50</v>
      </c>
      <c r="E207" s="32"/>
      <c r="F207" s="12">
        <f t="shared" si="5"/>
        <v>0</v>
      </c>
      <c r="G207" s="8">
        <v>0.2</v>
      </c>
      <c r="H207" s="16">
        <f>D207*E207*G207</f>
        <v>0</v>
      </c>
      <c r="I207" s="1"/>
    </row>
    <row r="208" spans="1:9" ht="15.6" x14ac:dyDescent="0.3">
      <c r="A208" s="2"/>
      <c r="B208" s="20" t="s">
        <v>46</v>
      </c>
      <c r="C208" s="8">
        <v>3</v>
      </c>
      <c r="D208" s="8">
        <v>50</v>
      </c>
      <c r="E208" s="32"/>
      <c r="F208" s="12">
        <f t="shared" si="5"/>
        <v>0</v>
      </c>
      <c r="G208" s="8">
        <v>0.2</v>
      </c>
      <c r="H208" s="16">
        <f>D208*E208*(G208*2)+(E208*13)</f>
        <v>0</v>
      </c>
      <c r="I208" s="1"/>
    </row>
    <row r="209" spans="1:9" ht="15.6" x14ac:dyDescent="0.3">
      <c r="A209" s="2"/>
      <c r="B209" s="5" t="s">
        <v>10</v>
      </c>
      <c r="C209" s="7">
        <v>1</v>
      </c>
      <c r="D209" s="7">
        <v>22.5</v>
      </c>
      <c r="E209" s="32"/>
      <c r="F209" s="11">
        <f t="shared" si="5"/>
        <v>0</v>
      </c>
      <c r="G209" s="7">
        <v>7.0000000000000007E-2</v>
      </c>
      <c r="H209" s="15">
        <f>D209*E209*G209</f>
        <v>0</v>
      </c>
      <c r="I209" s="1"/>
    </row>
    <row r="210" spans="1:9" ht="15.6" x14ac:dyDescent="0.3">
      <c r="A210" s="2"/>
      <c r="B210" s="20" t="s">
        <v>32</v>
      </c>
      <c r="C210" s="7">
        <v>3</v>
      </c>
      <c r="D210" s="7">
        <v>22.5</v>
      </c>
      <c r="E210" s="32"/>
      <c r="F210" s="11">
        <f t="shared" si="5"/>
        <v>0</v>
      </c>
      <c r="G210" s="7">
        <v>7.0000000000000007E-2</v>
      </c>
      <c r="H210" s="15">
        <f>D210*E210*(G210*3)+(E210*15)</f>
        <v>0</v>
      </c>
      <c r="I210" s="1"/>
    </row>
    <row r="211" spans="1:9" ht="15.6" x14ac:dyDescent="0.3">
      <c r="A211" s="2"/>
      <c r="B211" s="5" t="s">
        <v>10</v>
      </c>
      <c r="C211" s="7">
        <v>1</v>
      </c>
      <c r="D211" s="7">
        <v>30</v>
      </c>
      <c r="E211" s="32"/>
      <c r="F211" s="11">
        <f t="shared" si="5"/>
        <v>0</v>
      </c>
      <c r="G211" s="7">
        <v>7.0000000000000007E-2</v>
      </c>
      <c r="H211" s="15">
        <f>D211*E211*G211</f>
        <v>0</v>
      </c>
      <c r="I211" s="1"/>
    </row>
    <row r="212" spans="1:9" ht="15.6" x14ac:dyDescent="0.3">
      <c r="A212" s="2"/>
      <c r="B212" s="20" t="s">
        <v>32</v>
      </c>
      <c r="C212" s="7">
        <v>3</v>
      </c>
      <c r="D212" s="7">
        <v>30</v>
      </c>
      <c r="E212" s="32"/>
      <c r="F212" s="11">
        <f t="shared" si="5"/>
        <v>0</v>
      </c>
      <c r="G212" s="7">
        <v>7.0000000000000007E-2</v>
      </c>
      <c r="H212" s="15">
        <f>D212*E212*(G212*3)+(E212*15)</f>
        <v>0</v>
      </c>
      <c r="I212" s="1"/>
    </row>
    <row r="213" spans="1:9" ht="15.6" x14ac:dyDescent="0.3">
      <c r="A213" s="2"/>
      <c r="B213" s="5" t="s">
        <v>10</v>
      </c>
      <c r="C213" s="7">
        <v>1</v>
      </c>
      <c r="D213" s="7">
        <v>42.5</v>
      </c>
      <c r="E213" s="32"/>
      <c r="F213" s="11">
        <f t="shared" si="5"/>
        <v>0</v>
      </c>
      <c r="G213" s="7">
        <v>7.0000000000000007E-2</v>
      </c>
      <c r="H213" s="15">
        <f>D213*E213*G213</f>
        <v>0</v>
      </c>
      <c r="I213" s="1"/>
    </row>
    <row r="214" spans="1:9" ht="15.6" x14ac:dyDescent="0.3">
      <c r="A214" s="2"/>
      <c r="B214" s="20" t="s">
        <v>32</v>
      </c>
      <c r="C214" s="7">
        <v>3</v>
      </c>
      <c r="D214" s="7">
        <v>42.5</v>
      </c>
      <c r="E214" s="32"/>
      <c r="F214" s="11">
        <f t="shared" si="5"/>
        <v>0</v>
      </c>
      <c r="G214" s="7">
        <v>7.0000000000000007E-2</v>
      </c>
      <c r="H214" s="15">
        <f>D214*E214*(G214*3)+(E214*15)</f>
        <v>0</v>
      </c>
      <c r="I214" s="1"/>
    </row>
    <row r="215" spans="1:9" ht="15.6" x14ac:dyDescent="0.3">
      <c r="A215" s="2"/>
      <c r="B215" s="5" t="s">
        <v>10</v>
      </c>
      <c r="C215" s="7">
        <v>1</v>
      </c>
      <c r="D215" s="7">
        <v>50</v>
      </c>
      <c r="E215" s="32"/>
      <c r="F215" s="11">
        <f t="shared" si="5"/>
        <v>0</v>
      </c>
      <c r="G215" s="7">
        <v>7.0000000000000007E-2</v>
      </c>
      <c r="H215" s="15">
        <f>D215*E215*G215</f>
        <v>0</v>
      </c>
      <c r="I215" s="1"/>
    </row>
    <row r="216" spans="1:9" ht="15.6" x14ac:dyDescent="0.3">
      <c r="A216" s="2"/>
      <c r="B216" s="20" t="s">
        <v>32</v>
      </c>
      <c r="C216" s="7">
        <v>3</v>
      </c>
      <c r="D216" s="7">
        <v>50</v>
      </c>
      <c r="E216" s="32"/>
      <c r="F216" s="11">
        <f t="shared" si="5"/>
        <v>0</v>
      </c>
      <c r="G216" s="7">
        <v>7.0000000000000007E-2</v>
      </c>
      <c r="H216" s="15">
        <f>D216*E216*(G216*3)+(E216*15)</f>
        <v>0</v>
      </c>
      <c r="I216" s="1"/>
    </row>
    <row r="217" spans="1:9" ht="15.6" x14ac:dyDescent="0.3">
      <c r="A217" s="2"/>
      <c r="B217" s="6" t="s">
        <v>11</v>
      </c>
      <c r="C217" s="9">
        <v>1</v>
      </c>
      <c r="D217" s="9">
        <v>22.5</v>
      </c>
      <c r="E217" s="32"/>
      <c r="F217" s="13">
        <f t="shared" si="5"/>
        <v>0</v>
      </c>
      <c r="G217" s="9">
        <v>0.06</v>
      </c>
      <c r="H217" s="17">
        <f>D217*E217*G217</f>
        <v>0</v>
      </c>
      <c r="I217" s="1"/>
    </row>
    <row r="218" spans="1:9" ht="15.6" x14ac:dyDescent="0.3">
      <c r="A218" s="2"/>
      <c r="B218" s="6" t="s">
        <v>11</v>
      </c>
      <c r="C218" s="9">
        <v>1</v>
      </c>
      <c r="D218" s="9">
        <v>30</v>
      </c>
      <c r="E218" s="32"/>
      <c r="F218" s="13">
        <f t="shared" si="5"/>
        <v>0</v>
      </c>
      <c r="G218" s="9">
        <v>0.06</v>
      </c>
      <c r="H218" s="17">
        <f>D218*E218*G218</f>
        <v>0</v>
      </c>
      <c r="I218" s="1"/>
    </row>
    <row r="219" spans="1:9" ht="15.6" x14ac:dyDescent="0.3">
      <c r="A219" s="2"/>
      <c r="B219" s="6" t="s">
        <v>11</v>
      </c>
      <c r="C219" s="9">
        <v>1</v>
      </c>
      <c r="D219" s="9">
        <v>40.200000000000003</v>
      </c>
      <c r="E219" s="32"/>
      <c r="F219" s="13">
        <f t="shared" si="5"/>
        <v>0</v>
      </c>
      <c r="G219" s="9">
        <v>0.06</v>
      </c>
      <c r="H219" s="17">
        <f>D219*E219*G219</f>
        <v>0</v>
      </c>
      <c r="I219" s="1"/>
    </row>
    <row r="220" spans="1:9" ht="16.2" thickBot="1" x14ac:dyDescent="0.35">
      <c r="A220" s="2"/>
      <c r="B220" s="6" t="s">
        <v>11</v>
      </c>
      <c r="C220" s="9">
        <v>1</v>
      </c>
      <c r="D220" s="9">
        <v>50</v>
      </c>
      <c r="E220" s="33"/>
      <c r="F220" s="14">
        <f t="shared" si="5"/>
        <v>0</v>
      </c>
      <c r="G220" s="9">
        <v>0.06</v>
      </c>
      <c r="H220" s="18">
        <f>D220*E220*G220</f>
        <v>0</v>
      </c>
      <c r="I220" s="1"/>
    </row>
    <row r="221" spans="1:9" ht="16.2" thickBot="1" x14ac:dyDescent="0.35">
      <c r="A221" s="2"/>
      <c r="B221" s="39" t="s">
        <v>72</v>
      </c>
      <c r="C221" s="919" t="s">
        <v>47</v>
      </c>
      <c r="D221" s="920"/>
      <c r="E221" s="22">
        <f>SUM(E193+E194*2+E195+E196*2+E197+E198*2+E199+E200*2+E201+E202*2+E203+E204*2+E205+E206*2+E207+E208*2+E209+E210*3+E211+E212*3+E213+E214*3+E215+E216*3+E217+E218+E219+E220)</f>
        <v>0</v>
      </c>
      <c r="F221" s="21">
        <f>SUM(F193+F194+F195+F196+F197+F198+F199+F200+F201+F202+F203+F204+F205+F206+F207+F208+F209+F210+F211+F212+F213+F214+F215+F216+F217+F218+F219+F220)</f>
        <v>0</v>
      </c>
      <c r="G221" s="34" t="s">
        <v>75</v>
      </c>
      <c r="H221" s="35">
        <f>SUM(H193:H220)*15%+SUM(H193:H220)</f>
        <v>0</v>
      </c>
      <c r="I221" s="1"/>
    </row>
    <row r="222" spans="1:9" x14ac:dyDescent="0.3">
      <c r="A222" s="1"/>
      <c r="B222" s="929" t="s">
        <v>50</v>
      </c>
      <c r="C222" s="929"/>
      <c r="D222" s="929"/>
      <c r="E222" s="929"/>
      <c r="F222" s="929"/>
      <c r="G222" s="929"/>
      <c r="H222" s="929"/>
      <c r="I222" s="1"/>
    </row>
  </sheetData>
  <sheetProtection password="C5BD" sheet="1" objects="1" scenarios="1"/>
  <mergeCells count="24">
    <mergeCell ref="B190:H190"/>
    <mergeCell ref="B191:H191"/>
    <mergeCell ref="C221:D221"/>
    <mergeCell ref="B222:H222"/>
    <mergeCell ref="B27:H27"/>
    <mergeCell ref="B126:H126"/>
    <mergeCell ref="B127:H127"/>
    <mergeCell ref="C157:D157"/>
    <mergeCell ref="B158:H158"/>
    <mergeCell ref="B159:H159"/>
    <mergeCell ref="C189:D189"/>
    <mergeCell ref="B62:H62"/>
    <mergeCell ref="B63:H63"/>
    <mergeCell ref="C93:D93"/>
    <mergeCell ref="B94:H94"/>
    <mergeCell ref="B95:H95"/>
    <mergeCell ref="C125:D125"/>
    <mergeCell ref="B31:H31"/>
    <mergeCell ref="C61:D61"/>
    <mergeCell ref="B1:H1"/>
    <mergeCell ref="B3:H3"/>
    <mergeCell ref="B28:H28"/>
    <mergeCell ref="B29:H29"/>
    <mergeCell ref="B2:H2"/>
  </mergeCells>
  <pageMargins left="0.23622047244094491" right="0.23622047244094491" top="0.74803149606299213" bottom="0.15748031496062992" header="0.31496062992125984" footer="0"/>
  <pageSetup paperSize="9" fitToHeight="0" orientation="landscape" r:id="rId1"/>
  <headerFooter>
    <oddHeader xml:space="preserve">&amp;L&amp;"Arial,Fett"&amp;10Anlage zum Antrag auf Gewährung einer Förderpauschale für die Integration eines Kindes mit Behinderung in einer Tageseinrichtung für Kinder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8"/>
  <sheetViews>
    <sheetView topLeftCell="A37" workbookViewId="0">
      <selection activeCell="G69" sqref="G69"/>
    </sheetView>
  </sheetViews>
  <sheetFormatPr baseColWidth="10" defaultRowHeight="14.4" x14ac:dyDescent="0.3"/>
  <sheetData>
    <row r="1" spans="1:1" x14ac:dyDescent="0.3">
      <c r="A1" t="s">
        <v>91</v>
      </c>
    </row>
    <row r="3" spans="1:1" x14ac:dyDescent="0.3">
      <c r="A3" t="s">
        <v>92</v>
      </c>
    </row>
    <row r="4" spans="1:1" x14ac:dyDescent="0.3">
      <c r="A4" t="s">
        <v>25</v>
      </c>
    </row>
    <row r="7" spans="1:1" x14ac:dyDescent="0.3">
      <c r="A7" t="s">
        <v>95</v>
      </c>
    </row>
    <row r="8" spans="1:1" x14ac:dyDescent="0.3">
      <c r="A8" t="s">
        <v>96</v>
      </c>
    </row>
    <row r="9" spans="1:1" x14ac:dyDescent="0.3">
      <c r="A9" t="s">
        <v>97</v>
      </c>
    </row>
    <row r="10" spans="1:1" x14ac:dyDescent="0.3">
      <c r="A10" t="s">
        <v>98</v>
      </c>
    </row>
    <row r="15" spans="1:1" ht="18" x14ac:dyDescent="0.35">
      <c r="A15" s="40" t="s">
        <v>99</v>
      </c>
    </row>
    <row r="16" spans="1:1" ht="18" x14ac:dyDescent="0.35">
      <c r="A16" s="40" t="s">
        <v>100</v>
      </c>
    </row>
    <row r="17" spans="1:1" ht="18" x14ac:dyDescent="0.35">
      <c r="A17" s="40" t="s">
        <v>101</v>
      </c>
    </row>
    <row r="18" spans="1:1" ht="18" x14ac:dyDescent="0.35">
      <c r="A18" s="40" t="s">
        <v>102</v>
      </c>
    </row>
    <row r="19" spans="1:1" ht="18" x14ac:dyDescent="0.35">
      <c r="A19" s="40" t="s">
        <v>103</v>
      </c>
    </row>
    <row r="20" spans="1:1" ht="18" x14ac:dyDescent="0.35">
      <c r="A20" s="40" t="s">
        <v>104</v>
      </c>
    </row>
    <row r="21" spans="1:1" ht="18" x14ac:dyDescent="0.35">
      <c r="A21" s="40" t="s">
        <v>105</v>
      </c>
    </row>
    <row r="22" spans="1:1" ht="18" x14ac:dyDescent="0.35">
      <c r="A22" s="40" t="s">
        <v>106</v>
      </c>
    </row>
    <row r="23" spans="1:1" ht="18" x14ac:dyDescent="0.35">
      <c r="A23" s="40" t="s">
        <v>107</v>
      </c>
    </row>
    <row r="24" spans="1:1" ht="18" x14ac:dyDescent="0.35">
      <c r="A24" s="40" t="s">
        <v>108</v>
      </c>
    </row>
    <row r="25" spans="1:1" ht="18" x14ac:dyDescent="0.35">
      <c r="A25" s="40" t="s">
        <v>109</v>
      </c>
    </row>
    <row r="26" spans="1:1" ht="18" x14ac:dyDescent="0.35">
      <c r="A26" s="40" t="s">
        <v>110</v>
      </c>
    </row>
    <row r="27" spans="1:1" ht="18" x14ac:dyDescent="0.35">
      <c r="A27" s="40" t="s">
        <v>111</v>
      </c>
    </row>
    <row r="28" spans="1:1" ht="18" x14ac:dyDescent="0.35">
      <c r="A28" s="40" t="s">
        <v>112</v>
      </c>
    </row>
    <row r="29" spans="1:1" ht="18" x14ac:dyDescent="0.35">
      <c r="A29" s="40" t="s">
        <v>113</v>
      </c>
    </row>
    <row r="30" spans="1:1" ht="18" x14ac:dyDescent="0.35">
      <c r="A30" s="40"/>
    </row>
    <row r="31" spans="1:1" ht="18" x14ac:dyDescent="0.35">
      <c r="A31" s="40" t="s">
        <v>117</v>
      </c>
    </row>
    <row r="32" spans="1:1" ht="18" x14ac:dyDescent="0.35">
      <c r="A32" s="40" t="s">
        <v>114</v>
      </c>
    </row>
    <row r="33" spans="1:2" ht="18" x14ac:dyDescent="0.35">
      <c r="A33" s="40" t="s">
        <v>115</v>
      </c>
    </row>
    <row r="34" spans="1:2" ht="18" x14ac:dyDescent="0.35">
      <c r="A34" s="40" t="s">
        <v>116</v>
      </c>
    </row>
    <row r="37" spans="1:2" x14ac:dyDescent="0.3">
      <c r="A37">
        <v>22.5</v>
      </c>
    </row>
    <row r="38" spans="1:2" x14ac:dyDescent="0.3">
      <c r="A38">
        <v>30</v>
      </c>
    </row>
    <row r="39" spans="1:2" x14ac:dyDescent="0.3">
      <c r="A39">
        <v>42.5</v>
      </c>
    </row>
    <row r="40" spans="1:2" x14ac:dyDescent="0.3">
      <c r="A40">
        <v>50</v>
      </c>
    </row>
    <row r="45" spans="1:2" x14ac:dyDescent="0.3">
      <c r="A45" t="s">
        <v>119</v>
      </c>
    </row>
    <row r="47" spans="1:2" x14ac:dyDescent="0.3">
      <c r="A47" t="s">
        <v>120</v>
      </c>
      <c r="B47" t="e">
        <f>SUM('Stammdaten Integration'!#REF!)</f>
        <v>#REF!</v>
      </c>
    </row>
    <row r="48" spans="1:2" x14ac:dyDescent="0.3">
      <c r="B48" t="e">
        <f>B47* 15%</f>
        <v>#REF!</v>
      </c>
    </row>
    <row r="49" spans="1:7" x14ac:dyDescent="0.3">
      <c r="B49" t="e">
        <f>SUM(B47:B48)</f>
        <v>#REF!</v>
      </c>
    </row>
    <row r="51" spans="1:7" x14ac:dyDescent="0.3">
      <c r="A51" t="s">
        <v>121</v>
      </c>
    </row>
    <row r="52" spans="1:7" x14ac:dyDescent="0.3">
      <c r="A52" t="s">
        <v>120</v>
      </c>
      <c r="B52" t="e">
        <f>SUM('Stammdaten Integration'!#REF!)</f>
        <v>#REF!</v>
      </c>
    </row>
    <row r="53" spans="1:7" x14ac:dyDescent="0.3">
      <c r="B53" t="e">
        <f>B52*15%</f>
        <v>#REF!</v>
      </c>
    </row>
    <row r="54" spans="1:7" x14ac:dyDescent="0.3">
      <c r="B54" t="e">
        <f>SUM(B52:B53)</f>
        <v>#REF!</v>
      </c>
    </row>
    <row r="55" spans="1:7" x14ac:dyDescent="0.3">
      <c r="A55" t="s">
        <v>122</v>
      </c>
      <c r="B55" t="e">
        <f>B49+B54</f>
        <v>#REF!</v>
      </c>
    </row>
    <row r="57" spans="1:7" x14ac:dyDescent="0.3">
      <c r="A57" t="s">
        <v>135</v>
      </c>
    </row>
    <row r="58" spans="1:7" x14ac:dyDescent="0.3">
      <c r="A58" t="s">
        <v>131</v>
      </c>
      <c r="C58" t="s">
        <v>132</v>
      </c>
      <c r="E58" t="s">
        <v>133</v>
      </c>
      <c r="G58" t="s">
        <v>134</v>
      </c>
    </row>
    <row r="59" spans="1:7" x14ac:dyDescent="0.3">
      <c r="A59" t="e">
        <f>SUM('Stammdaten Integration'!#REF!)</f>
        <v>#REF!</v>
      </c>
      <c r="C59" t="e">
        <f>SUM('Stammdaten Integration'!#REF!)</f>
        <v>#REF!</v>
      </c>
      <c r="E59" t="e">
        <f>SUM('Stammdaten Integration'!#REF!)</f>
        <v>#REF!</v>
      </c>
      <c r="G59" t="e">
        <f>SUM('Stammdaten Integration'!#REF!)</f>
        <v>#REF!</v>
      </c>
    </row>
    <row r="60" spans="1:7" x14ac:dyDescent="0.3">
      <c r="A60" t="e">
        <f>A59*15%</f>
        <v>#REF!</v>
      </c>
      <c r="C60" t="e">
        <f>C59*15%</f>
        <v>#REF!</v>
      </c>
      <c r="E60" t="e">
        <f>E59*15%</f>
        <v>#REF!</v>
      </c>
      <c r="G60" t="e">
        <f>G59*15%</f>
        <v>#REF!</v>
      </c>
    </row>
    <row r="61" spans="1:7" x14ac:dyDescent="0.3">
      <c r="A61" t="e">
        <f>SUM(A59:A60)</f>
        <v>#REF!</v>
      </c>
      <c r="C61" t="e">
        <f>SUM(C59:C60)</f>
        <v>#REF!</v>
      </c>
      <c r="E61" t="e">
        <f>SUM(E59:E60)</f>
        <v>#REF!</v>
      </c>
      <c r="G61" t="e">
        <f>SUM(G59:G60)</f>
        <v>#REF!</v>
      </c>
    </row>
    <row r="65" spans="1:7" x14ac:dyDescent="0.3">
      <c r="A65" t="s">
        <v>136</v>
      </c>
      <c r="C65" t="s">
        <v>137</v>
      </c>
      <c r="E65" t="s">
        <v>138</v>
      </c>
      <c r="G65" t="s">
        <v>139</v>
      </c>
    </row>
    <row r="66" spans="1:7" x14ac:dyDescent="0.3">
      <c r="A66" t="e">
        <f>SUM('Stammdaten Integration'!#REF!)</f>
        <v>#REF!</v>
      </c>
      <c r="C66" t="e">
        <f>SUM('Stammdaten Integration'!#REF!)</f>
        <v>#REF!</v>
      </c>
      <c r="E66" t="e">
        <f>SUM('Stammdaten Integration'!#REF!)</f>
        <v>#REF!</v>
      </c>
      <c r="G66" t="e">
        <f>SUM('Stammdaten Integration'!#REF!)</f>
        <v>#REF!</v>
      </c>
    </row>
    <row r="67" spans="1:7" x14ac:dyDescent="0.3">
      <c r="A67" t="e">
        <f>A66*15%</f>
        <v>#REF!</v>
      </c>
      <c r="C67" t="e">
        <f>C66*15%</f>
        <v>#REF!</v>
      </c>
      <c r="E67" t="e">
        <f>E66*15%</f>
        <v>#REF!</v>
      </c>
      <c r="G67" t="e">
        <f>G66*15%</f>
        <v>#REF!</v>
      </c>
    </row>
    <row r="68" spans="1:7" x14ac:dyDescent="0.3">
      <c r="A68" t="e">
        <f>SUM(A66:A67)</f>
        <v>#REF!</v>
      </c>
      <c r="C68" t="e">
        <f>SUM(C66:C67)</f>
        <v>#REF!</v>
      </c>
      <c r="E68" t="e">
        <f>SUM(E66:E67)</f>
        <v>#REF!</v>
      </c>
      <c r="G68" t="e">
        <f>SUM(G66:G67)</f>
        <v>#REF!</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E37"/>
  <sheetViews>
    <sheetView workbookViewId="0">
      <selection activeCell="D13" sqref="D13"/>
    </sheetView>
  </sheetViews>
  <sheetFormatPr baseColWidth="10" defaultRowHeight="14.4" x14ac:dyDescent="0.3"/>
  <cols>
    <col min="1" max="1" width="48.5546875" bestFit="1" customWidth="1"/>
    <col min="3" max="3" width="32.5546875" bestFit="1" customWidth="1"/>
    <col min="5" max="5" width="12.5546875" bestFit="1" customWidth="1"/>
  </cols>
  <sheetData>
    <row r="2" spans="1:5" ht="15" thickBot="1" x14ac:dyDescent="0.35">
      <c r="A2" s="115" t="s">
        <v>14</v>
      </c>
      <c r="B2" s="1"/>
      <c r="C2" s="1" t="s">
        <v>216</v>
      </c>
      <c r="D2" s="1"/>
      <c r="E2" s="1" t="s">
        <v>150</v>
      </c>
    </row>
    <row r="3" spans="1:5" x14ac:dyDescent="0.3">
      <c r="A3" s="116"/>
      <c r="B3" s="1"/>
      <c r="C3" s="121"/>
      <c r="D3" s="1"/>
      <c r="E3" s="122"/>
    </row>
    <row r="4" spans="1:5" x14ac:dyDescent="0.3">
      <c r="A4" s="117" t="s">
        <v>195</v>
      </c>
      <c r="B4" s="1"/>
      <c r="C4" s="123">
        <v>22.5</v>
      </c>
      <c r="D4" s="1"/>
      <c r="E4" s="124" t="s">
        <v>217</v>
      </c>
    </row>
    <row r="5" spans="1:5" x14ac:dyDescent="0.3">
      <c r="A5" s="117" t="s">
        <v>196</v>
      </c>
      <c r="B5" s="1"/>
      <c r="C5" s="123">
        <v>30</v>
      </c>
      <c r="D5" s="1"/>
      <c r="E5" s="124" t="s">
        <v>218</v>
      </c>
    </row>
    <row r="6" spans="1:5" x14ac:dyDescent="0.3">
      <c r="A6" s="117" t="s">
        <v>197</v>
      </c>
      <c r="B6" s="1"/>
      <c r="C6" s="123">
        <v>42.5</v>
      </c>
      <c r="D6" s="1"/>
      <c r="E6" s="124" t="s">
        <v>219</v>
      </c>
    </row>
    <row r="7" spans="1:5" ht="15" thickBot="1" x14ac:dyDescent="0.35">
      <c r="A7" s="117" t="s">
        <v>198</v>
      </c>
      <c r="B7" s="1"/>
      <c r="C7" s="125">
        <v>50</v>
      </c>
      <c r="D7" s="1"/>
      <c r="E7" s="126" t="s">
        <v>98</v>
      </c>
    </row>
    <row r="8" spans="1:5" x14ac:dyDescent="0.3">
      <c r="A8" s="117" t="s">
        <v>199</v>
      </c>
      <c r="B8" s="1"/>
      <c r="C8" s="1"/>
      <c r="D8" s="1"/>
      <c r="E8" s="1"/>
    </row>
    <row r="9" spans="1:5" x14ac:dyDescent="0.3">
      <c r="A9" s="117" t="s">
        <v>200</v>
      </c>
      <c r="B9" s="1"/>
      <c r="C9" s="1"/>
      <c r="D9" s="1"/>
      <c r="E9" s="1"/>
    </row>
    <row r="10" spans="1:5" x14ac:dyDescent="0.3">
      <c r="A10" s="117" t="s">
        <v>201</v>
      </c>
      <c r="B10" s="1"/>
      <c r="C10" s="1"/>
      <c r="D10" s="1"/>
      <c r="E10" s="1"/>
    </row>
    <row r="11" spans="1:5" x14ac:dyDescent="0.3">
      <c r="A11" s="117" t="s">
        <v>202</v>
      </c>
      <c r="B11" s="1"/>
      <c r="C11" s="1"/>
      <c r="D11" s="1"/>
      <c r="E11" s="1"/>
    </row>
    <row r="12" spans="1:5" x14ac:dyDescent="0.3">
      <c r="A12" s="117" t="s">
        <v>105</v>
      </c>
      <c r="B12" s="1"/>
      <c r="C12" s="1"/>
      <c r="D12" s="1"/>
      <c r="E12" s="1"/>
    </row>
    <row r="13" spans="1:5" x14ac:dyDescent="0.3">
      <c r="A13" s="117" t="s">
        <v>203</v>
      </c>
      <c r="B13" s="1"/>
      <c r="C13" s="1"/>
      <c r="D13" s="1"/>
      <c r="E13" s="1"/>
    </row>
    <row r="14" spans="1:5" x14ac:dyDescent="0.3">
      <c r="A14" s="117" t="s">
        <v>204</v>
      </c>
      <c r="B14" s="1"/>
      <c r="C14" s="1"/>
      <c r="D14" s="1"/>
      <c r="E14" s="1"/>
    </row>
    <row r="15" spans="1:5" x14ac:dyDescent="0.3">
      <c r="A15" s="117" t="s">
        <v>205</v>
      </c>
      <c r="B15" s="1"/>
      <c r="C15" s="1"/>
      <c r="D15" s="1"/>
      <c r="E15" s="1"/>
    </row>
    <row r="16" spans="1:5" x14ac:dyDescent="0.3">
      <c r="A16" s="117" t="s">
        <v>206</v>
      </c>
      <c r="B16" s="1"/>
      <c r="C16" s="1"/>
      <c r="D16" s="1"/>
      <c r="E16" s="1"/>
    </row>
    <row r="17" spans="1:5" ht="15" thickBot="1" x14ac:dyDescent="0.35">
      <c r="A17" s="118" t="s">
        <v>207</v>
      </c>
      <c r="B17" s="1"/>
      <c r="C17" s="1"/>
      <c r="D17" s="1"/>
      <c r="E17" s="1"/>
    </row>
    <row r="18" spans="1:5" x14ac:dyDescent="0.3">
      <c r="A18" s="1"/>
      <c r="B18" s="1"/>
      <c r="C18" s="1"/>
      <c r="D18" s="1"/>
      <c r="E18" s="1"/>
    </row>
    <row r="19" spans="1:5" ht="15" thickBot="1" x14ac:dyDescent="0.35">
      <c r="A19" s="120" t="s">
        <v>208</v>
      </c>
      <c r="B19" s="1"/>
      <c r="C19" s="1"/>
      <c r="D19" s="1"/>
      <c r="E19" s="1"/>
    </row>
    <row r="20" spans="1:5" x14ac:dyDescent="0.3">
      <c r="A20" s="116"/>
      <c r="B20" s="1"/>
      <c r="C20" s="1"/>
      <c r="D20" s="1"/>
      <c r="E20" s="1"/>
    </row>
    <row r="21" spans="1:5" x14ac:dyDescent="0.3">
      <c r="A21" s="117" t="s">
        <v>195</v>
      </c>
      <c r="B21" s="1"/>
      <c r="C21" s="1"/>
      <c r="D21" s="1"/>
      <c r="E21" s="1"/>
    </row>
    <row r="22" spans="1:5" x14ac:dyDescent="0.3">
      <c r="A22" s="117" t="s">
        <v>196</v>
      </c>
      <c r="B22" s="1"/>
      <c r="C22" s="1"/>
      <c r="D22" s="1"/>
      <c r="E22" s="1"/>
    </row>
    <row r="23" spans="1:5" x14ac:dyDescent="0.3">
      <c r="A23" s="117" t="s">
        <v>197</v>
      </c>
      <c r="B23" s="1"/>
      <c r="C23" s="1"/>
      <c r="D23" s="1"/>
      <c r="E23" s="1"/>
    </row>
    <row r="24" spans="1:5" x14ac:dyDescent="0.3">
      <c r="A24" s="117" t="s">
        <v>198</v>
      </c>
      <c r="B24" s="1"/>
      <c r="C24" s="1"/>
      <c r="D24" s="1"/>
      <c r="E24" s="1"/>
    </row>
    <row r="25" spans="1:5" x14ac:dyDescent="0.3">
      <c r="A25" s="117" t="s">
        <v>199</v>
      </c>
      <c r="B25" s="1"/>
      <c r="C25" s="1"/>
      <c r="D25" s="1"/>
      <c r="E25" s="1"/>
    </row>
    <row r="26" spans="1:5" x14ac:dyDescent="0.3">
      <c r="A26" s="117" t="s">
        <v>200</v>
      </c>
      <c r="B26" s="1"/>
      <c r="C26" s="1"/>
      <c r="D26" s="1"/>
      <c r="E26" s="1"/>
    </row>
    <row r="27" spans="1:5" x14ac:dyDescent="0.3">
      <c r="A27" s="117" t="s">
        <v>201</v>
      </c>
      <c r="B27" s="1"/>
      <c r="C27" s="1"/>
      <c r="D27" s="1"/>
      <c r="E27" s="1"/>
    </row>
    <row r="28" spans="1:5" x14ac:dyDescent="0.3">
      <c r="A28" s="117" t="s">
        <v>202</v>
      </c>
      <c r="B28" s="1"/>
      <c r="C28" s="1"/>
      <c r="D28" s="1"/>
      <c r="E28" s="1"/>
    </row>
    <row r="29" spans="1:5" x14ac:dyDescent="0.3">
      <c r="A29" s="117" t="s">
        <v>105</v>
      </c>
      <c r="B29" s="1"/>
      <c r="C29" s="1"/>
      <c r="D29" s="1"/>
      <c r="E29" s="1"/>
    </row>
    <row r="30" spans="1:5" x14ac:dyDescent="0.3">
      <c r="A30" s="117" t="s">
        <v>203</v>
      </c>
      <c r="B30" s="1"/>
      <c r="C30" s="1"/>
      <c r="D30" s="1"/>
      <c r="E30" s="1"/>
    </row>
    <row r="31" spans="1:5" x14ac:dyDescent="0.3">
      <c r="A31" s="117" t="s">
        <v>204</v>
      </c>
      <c r="B31" s="1"/>
      <c r="C31" s="1"/>
      <c r="D31" s="1"/>
      <c r="E31" s="1"/>
    </row>
    <row r="32" spans="1:5" x14ac:dyDescent="0.3">
      <c r="A32" s="117" t="s">
        <v>205</v>
      </c>
      <c r="B32" s="1"/>
      <c r="C32" s="1"/>
      <c r="D32" s="1"/>
      <c r="E32" s="1"/>
    </row>
    <row r="33" spans="1:5" x14ac:dyDescent="0.3">
      <c r="A33" s="117" t="s">
        <v>206</v>
      </c>
      <c r="B33" s="1"/>
      <c r="C33" s="1"/>
      <c r="D33" s="1"/>
      <c r="E33" s="1"/>
    </row>
    <row r="34" spans="1:5" x14ac:dyDescent="0.3">
      <c r="A34" s="117" t="s">
        <v>207</v>
      </c>
      <c r="B34" s="1"/>
      <c r="C34" s="1"/>
      <c r="D34" s="1"/>
      <c r="E34" s="1"/>
    </row>
    <row r="35" spans="1:5" ht="15" thickBot="1" x14ac:dyDescent="0.35">
      <c r="A35" s="118" t="s">
        <v>209</v>
      </c>
      <c r="B35" s="1"/>
      <c r="C35" s="1"/>
      <c r="D35" s="1"/>
      <c r="E35" s="1"/>
    </row>
    <row r="36" spans="1:5" x14ac:dyDescent="0.3">
      <c r="A36" s="117" t="s">
        <v>207</v>
      </c>
    </row>
    <row r="37" spans="1:5" ht="15" thickBot="1" x14ac:dyDescent="0.35">
      <c r="A37" s="118" t="s">
        <v>209</v>
      </c>
    </row>
  </sheetData>
  <sheetProtection password="C5FD" sheet="1" objects="1" scenarios="1"/>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Stammdaten Integration</vt:lpstr>
      <vt:lpstr> Übergangsfrist</vt:lpstr>
      <vt:lpstr>Anl. Personal HKJGB</vt:lpstr>
      <vt:lpstr>Erläuterungen</vt:lpstr>
      <vt:lpstr>Gruppenreduzierung Integration</vt:lpstr>
      <vt:lpstr>Anlage PersonalHessKiföG</vt:lpstr>
      <vt:lpstr>Tabelle1</vt:lpstr>
      <vt:lpstr>Quelle Drop Down Ausbildung</vt:lpstr>
      <vt:lpstr>'Anl. Personal HKJGB'!Druckbereich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Feller, Evelyn</cp:lastModifiedBy>
  <cp:lastPrinted>2018-07-02T12:46:13Z</cp:lastPrinted>
  <dcterms:created xsi:type="dcterms:W3CDTF">2011-08-04T14:28:09Z</dcterms:created>
  <dcterms:modified xsi:type="dcterms:W3CDTF">2022-03-01T11:47:21Z</dcterms:modified>
</cp:coreProperties>
</file>