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defaultThemeVersion="124226"/>
  <mc:AlternateContent xmlns:mc="http://schemas.openxmlformats.org/markup-compatibility/2006">
    <mc:Choice Requires="x15">
      <x15ac:absPath xmlns:x15ac="http://schemas.microsoft.com/office/spreadsheetml/2010/11/ac" url="O:\Jugend und Familie\Fachaufsicht Kita\FACHAUFSICHT\Aktuelle Themen in Bearbeitung\Formulare in ÜBERARBEITUNG\"/>
    </mc:Choice>
  </mc:AlternateContent>
  <xr:revisionPtr revIDLastSave="0" documentId="13_ncr:1_{57E3EA2E-B3E7-422F-8853-9FFA99BD2F8D}" xr6:coauthVersionLast="36" xr6:coauthVersionMax="36" xr10:uidLastSave="{00000000-0000-0000-0000-000000000000}"/>
  <bookViews>
    <workbookView xWindow="120" yWindow="468" windowWidth="15180" windowHeight="7680" activeTab="3" xr2:uid="{00000000-000D-0000-FFFF-FFFF00000000}"/>
  </bookViews>
  <sheets>
    <sheet name="Stammdaten Integration" sheetId="14" r:id="rId1"/>
    <sheet name=" Übergangsfrist" sheetId="19" r:id="rId2"/>
    <sheet name="Anl. Personal HKJGB" sheetId="20" r:id="rId3"/>
    <sheet name="Erläuterungen" sheetId="22" r:id="rId4"/>
    <sheet name="Gruppenreduzierung Integration" sheetId="21" r:id="rId5"/>
    <sheet name="Anlage PersonalHessKiföG" sheetId="13" state="hidden" r:id="rId6"/>
    <sheet name="Tabelle1" sheetId="15" state="hidden" r:id="rId7"/>
    <sheet name="Quelle Drop Down Ausbildung" sheetId="18" state="hidden" r:id="rId8"/>
  </sheets>
  <externalReferences>
    <externalReference r:id="rId9"/>
  </externalReferences>
  <definedNames>
    <definedName name="Art">[1]Tabelle2!$D$5:$D$6</definedName>
    <definedName name="Bauphase">[1]!Tabelle1[Bauphasen]</definedName>
    <definedName name="_xlnm.Print_Area" localSheetId="2">'Anl. Personal HKJGB'!$A$1:$G$237</definedName>
  </definedNames>
  <calcPr calcId="191029"/>
</workbook>
</file>

<file path=xl/calcChain.xml><?xml version="1.0" encoding="utf-8"?>
<calcChain xmlns="http://schemas.openxmlformats.org/spreadsheetml/2006/main">
  <c r="G131" i="20" l="1"/>
  <c r="G112" i="20"/>
  <c r="G89" i="20"/>
  <c r="C235" i="20" l="1"/>
  <c r="F234" i="20"/>
  <c r="F233" i="20"/>
  <c r="F232" i="20"/>
  <c r="F231" i="20"/>
  <c r="F230" i="20"/>
  <c r="F229" i="20"/>
  <c r="F228" i="20"/>
  <c r="C225" i="20"/>
  <c r="F224" i="20"/>
  <c r="F223" i="20"/>
  <c r="F222" i="20"/>
  <c r="F221" i="20"/>
  <c r="F220" i="20"/>
  <c r="F219" i="20"/>
  <c r="F218" i="20"/>
  <c r="C215" i="20"/>
  <c r="F214" i="20"/>
  <c r="F213" i="20"/>
  <c r="F212" i="20"/>
  <c r="F211" i="20"/>
  <c r="F210" i="20"/>
  <c r="F209" i="20"/>
  <c r="F208" i="20"/>
  <c r="C205" i="20"/>
  <c r="F204" i="20"/>
  <c r="F203" i="20"/>
  <c r="F202" i="20"/>
  <c r="F201" i="20"/>
  <c r="F200" i="20"/>
  <c r="F199" i="20"/>
  <c r="F198" i="20"/>
  <c r="C195" i="20"/>
  <c r="F194" i="20"/>
  <c r="F193" i="20"/>
  <c r="F192" i="20"/>
  <c r="F191" i="20"/>
  <c r="F190" i="20"/>
  <c r="F189" i="20"/>
  <c r="F188" i="20"/>
  <c r="C185" i="20"/>
  <c r="F184" i="20"/>
  <c r="F183" i="20"/>
  <c r="F182" i="20"/>
  <c r="F181" i="20"/>
  <c r="F180" i="20"/>
  <c r="F179" i="20"/>
  <c r="F178" i="20"/>
  <c r="C175" i="20"/>
  <c r="F174" i="20"/>
  <c r="F173" i="20"/>
  <c r="F172" i="20"/>
  <c r="F171" i="20"/>
  <c r="F170" i="20"/>
  <c r="F169" i="20"/>
  <c r="F168" i="20"/>
  <c r="C165" i="20"/>
  <c r="F164" i="20"/>
  <c r="F163" i="20"/>
  <c r="F162" i="20"/>
  <c r="F161" i="20"/>
  <c r="F160" i="20"/>
  <c r="F159" i="20"/>
  <c r="F158" i="20"/>
  <c r="C155" i="20"/>
  <c r="F154" i="20"/>
  <c r="F153" i="20"/>
  <c r="F152" i="20"/>
  <c r="F151" i="20"/>
  <c r="F150" i="20"/>
  <c r="F149" i="20"/>
  <c r="F148" i="20"/>
  <c r="G52" i="20"/>
  <c r="G38" i="20"/>
  <c r="C19" i="20"/>
  <c r="C21" i="20" s="1"/>
  <c r="G18" i="20"/>
  <c r="G17" i="20"/>
  <c r="G16" i="20"/>
  <c r="G15" i="20"/>
  <c r="G14" i="20"/>
  <c r="G13" i="20"/>
  <c r="G12" i="20"/>
  <c r="G11" i="20"/>
  <c r="G10" i="20"/>
  <c r="G9" i="20"/>
  <c r="G8" i="20"/>
  <c r="G7" i="20"/>
  <c r="F205" i="20" l="1"/>
  <c r="F225" i="20"/>
  <c r="F175" i="20"/>
  <c r="F195" i="20"/>
  <c r="F215" i="20"/>
  <c r="F235" i="20"/>
  <c r="F165" i="20"/>
  <c r="F185" i="20"/>
  <c r="F155" i="20"/>
  <c r="G20" i="20"/>
  <c r="G23" i="20" s="1"/>
  <c r="G39" i="20" s="1"/>
  <c r="G42" i="20" s="1"/>
  <c r="G21" i="20" l="1"/>
  <c r="G22" i="20" s="1"/>
  <c r="G92" i="20" s="1"/>
  <c r="G53" i="20" l="1"/>
  <c r="G54" i="20" s="1"/>
  <c r="G90" i="20" s="1"/>
  <c r="G91" i="20" s="1"/>
  <c r="G93" i="20" s="1"/>
  <c r="G24" i="20"/>
  <c r="M172" i="19"/>
  <c r="E172" i="19"/>
  <c r="O171" i="19"/>
  <c r="G171" i="19"/>
  <c r="O170" i="19"/>
  <c r="G170" i="19"/>
  <c r="O169" i="19"/>
  <c r="G169" i="19"/>
  <c r="O168" i="19"/>
  <c r="G168" i="19"/>
  <c r="O167" i="19"/>
  <c r="G167" i="19"/>
  <c r="O166" i="19"/>
  <c r="G166" i="19"/>
  <c r="O165" i="19"/>
  <c r="G165" i="19"/>
  <c r="M158" i="19"/>
  <c r="E158" i="19"/>
  <c r="O157" i="19"/>
  <c r="G157" i="19"/>
  <c r="O156" i="19"/>
  <c r="G156" i="19"/>
  <c r="O155" i="19"/>
  <c r="G155" i="19"/>
  <c r="O154" i="19"/>
  <c r="G154" i="19"/>
  <c r="O153" i="19"/>
  <c r="G153" i="19"/>
  <c r="O152" i="19"/>
  <c r="G152" i="19"/>
  <c r="O151" i="19"/>
  <c r="O158" i="19" s="1"/>
  <c r="G151" i="19"/>
  <c r="M140" i="19"/>
  <c r="E140" i="19"/>
  <c r="O139" i="19"/>
  <c r="G139" i="19"/>
  <c r="O138" i="19"/>
  <c r="G138" i="19"/>
  <c r="O137" i="19"/>
  <c r="G137" i="19"/>
  <c r="O136" i="19"/>
  <c r="G136" i="19"/>
  <c r="O135" i="19"/>
  <c r="G135" i="19"/>
  <c r="O134" i="19"/>
  <c r="G134" i="19"/>
  <c r="O133" i="19"/>
  <c r="G133" i="19"/>
  <c r="G140" i="19" s="1"/>
  <c r="M127" i="19"/>
  <c r="E127" i="19"/>
  <c r="O126" i="19"/>
  <c r="O125" i="19"/>
  <c r="G125" i="19"/>
  <c r="O124" i="19"/>
  <c r="G124" i="19"/>
  <c r="O123" i="19"/>
  <c r="G123" i="19"/>
  <c r="O122" i="19"/>
  <c r="G122" i="19"/>
  <c r="O121" i="19"/>
  <c r="G121" i="19"/>
  <c r="O120" i="19"/>
  <c r="G120" i="19"/>
  <c r="P68" i="19"/>
  <c r="J27" i="19"/>
  <c r="O26" i="19"/>
  <c r="O25" i="19"/>
  <c r="O24" i="19"/>
  <c r="O23" i="19"/>
  <c r="O22" i="19"/>
  <c r="O21" i="19"/>
  <c r="O20" i="19"/>
  <c r="O19" i="19"/>
  <c r="O18" i="19"/>
  <c r="O17" i="19"/>
  <c r="O16" i="19"/>
  <c r="O15" i="19"/>
  <c r="O14" i="19"/>
  <c r="O13" i="19"/>
  <c r="O12" i="19"/>
  <c r="O11" i="19"/>
  <c r="O10" i="19"/>
  <c r="O9" i="19"/>
  <c r="O8" i="19"/>
  <c r="O28" i="19" s="1"/>
  <c r="O29" i="19" s="1"/>
  <c r="P69" i="19" s="1"/>
  <c r="O7" i="19"/>
  <c r="O140" i="19" l="1"/>
  <c r="G172" i="19"/>
  <c r="G127" i="19"/>
  <c r="O172" i="19"/>
  <c r="O127" i="19"/>
  <c r="G158" i="19"/>
  <c r="P70" i="19"/>
  <c r="B52" i="15" l="1"/>
  <c r="B53" i="15" s="1"/>
  <c r="B47" i="15"/>
  <c r="A66" i="15" l="1"/>
  <c r="A67" i="15" s="1"/>
  <c r="A68" i="15" s="1"/>
  <c r="A59" i="15"/>
  <c r="A60" i="15" s="1"/>
  <c r="A61" i="15" s="1"/>
  <c r="C59" i="15"/>
  <c r="C60" i="15" s="1"/>
  <c r="E59" i="15"/>
  <c r="E60" i="15" s="1"/>
  <c r="E61" i="15" s="1"/>
  <c r="G59" i="15"/>
  <c r="G60" i="15" s="1"/>
  <c r="G61" i="15" s="1"/>
  <c r="C66" i="15"/>
  <c r="C67" i="15" s="1"/>
  <c r="C68" i="15" s="1"/>
  <c r="E66" i="15"/>
  <c r="E67" i="15" s="1"/>
  <c r="E68" i="15" s="1"/>
  <c r="G66" i="15"/>
  <c r="G67" i="15" s="1"/>
  <c r="G68" i="15" s="1"/>
  <c r="B48" i="15"/>
  <c r="B49" i="15" s="1"/>
  <c r="B54" i="15"/>
  <c r="C61" i="15" l="1"/>
  <c r="B55" i="15"/>
  <c r="H25" i="13" l="1"/>
  <c r="E221" i="13" l="1"/>
  <c r="H220" i="13"/>
  <c r="F220" i="13"/>
  <c r="H219" i="13"/>
  <c r="F219" i="13"/>
  <c r="H218" i="13"/>
  <c r="F218" i="13"/>
  <c r="H217" i="13"/>
  <c r="F217" i="13"/>
  <c r="H216" i="13"/>
  <c r="F216" i="13"/>
  <c r="H215" i="13"/>
  <c r="F215" i="13"/>
  <c r="H214" i="13"/>
  <c r="F214" i="13"/>
  <c r="H213" i="13"/>
  <c r="F213" i="13"/>
  <c r="H212" i="13"/>
  <c r="F212" i="13"/>
  <c r="H211" i="13"/>
  <c r="F211" i="13"/>
  <c r="H210" i="13"/>
  <c r="F210" i="13"/>
  <c r="H209" i="13"/>
  <c r="F209" i="13"/>
  <c r="H208" i="13"/>
  <c r="F208" i="13"/>
  <c r="H207" i="13"/>
  <c r="F207" i="13"/>
  <c r="H206" i="13"/>
  <c r="F206" i="13"/>
  <c r="H205" i="13"/>
  <c r="F205" i="13"/>
  <c r="H204" i="13"/>
  <c r="F204" i="13"/>
  <c r="H203" i="13"/>
  <c r="F203" i="13"/>
  <c r="H202" i="13"/>
  <c r="F202" i="13"/>
  <c r="H201" i="13"/>
  <c r="F201" i="13"/>
  <c r="H200" i="13"/>
  <c r="F200" i="13"/>
  <c r="H199" i="13"/>
  <c r="F199" i="13"/>
  <c r="H198" i="13"/>
  <c r="F198" i="13"/>
  <c r="H197" i="13"/>
  <c r="F197" i="13"/>
  <c r="H196" i="13"/>
  <c r="F196" i="13"/>
  <c r="H195" i="13"/>
  <c r="F195" i="13"/>
  <c r="H194" i="13"/>
  <c r="F194" i="13"/>
  <c r="H193" i="13"/>
  <c r="F193" i="13"/>
  <c r="E189" i="13"/>
  <c r="H188" i="13"/>
  <c r="F188" i="13"/>
  <c r="H187" i="13"/>
  <c r="F187" i="13"/>
  <c r="H186" i="13"/>
  <c r="F186" i="13"/>
  <c r="H185" i="13"/>
  <c r="F185" i="13"/>
  <c r="H184" i="13"/>
  <c r="F184" i="13"/>
  <c r="H183" i="13"/>
  <c r="F183" i="13"/>
  <c r="H182" i="13"/>
  <c r="F182" i="13"/>
  <c r="H181" i="13"/>
  <c r="F181" i="13"/>
  <c r="H180" i="13"/>
  <c r="F180" i="13"/>
  <c r="H179" i="13"/>
  <c r="F179" i="13"/>
  <c r="H178" i="13"/>
  <c r="F178" i="13"/>
  <c r="H177" i="13"/>
  <c r="F177" i="13"/>
  <c r="H176" i="13"/>
  <c r="F176" i="13"/>
  <c r="H175" i="13"/>
  <c r="F175" i="13"/>
  <c r="H174" i="13"/>
  <c r="F174" i="13"/>
  <c r="H173" i="13"/>
  <c r="F173" i="13"/>
  <c r="H172" i="13"/>
  <c r="F172" i="13"/>
  <c r="H171" i="13"/>
  <c r="F171" i="13"/>
  <c r="H170" i="13"/>
  <c r="F170" i="13"/>
  <c r="H169" i="13"/>
  <c r="F169" i="13"/>
  <c r="H168" i="13"/>
  <c r="F168" i="13"/>
  <c r="H167" i="13"/>
  <c r="F167" i="13"/>
  <c r="H166" i="13"/>
  <c r="F166" i="13"/>
  <c r="H165" i="13"/>
  <c r="F165" i="13"/>
  <c r="H164" i="13"/>
  <c r="F164" i="13"/>
  <c r="H163" i="13"/>
  <c r="F163" i="13"/>
  <c r="H162" i="13"/>
  <c r="F162" i="13"/>
  <c r="H161" i="13"/>
  <c r="H189" i="13" s="1"/>
  <c r="F161" i="13"/>
  <c r="F189" i="13" s="1"/>
  <c r="E157" i="13"/>
  <c r="H156" i="13"/>
  <c r="F156" i="13"/>
  <c r="H155" i="13"/>
  <c r="F155" i="13"/>
  <c r="H154" i="13"/>
  <c r="F154" i="13"/>
  <c r="H153" i="13"/>
  <c r="F153" i="13"/>
  <c r="H152" i="13"/>
  <c r="F152" i="13"/>
  <c r="H151" i="13"/>
  <c r="F151" i="13"/>
  <c r="H150" i="13"/>
  <c r="F150" i="13"/>
  <c r="H149" i="13"/>
  <c r="F149" i="13"/>
  <c r="H148" i="13"/>
  <c r="F148" i="13"/>
  <c r="H147" i="13"/>
  <c r="F147" i="13"/>
  <c r="H146" i="13"/>
  <c r="F146" i="13"/>
  <c r="H145" i="13"/>
  <c r="F145" i="13"/>
  <c r="H144" i="13"/>
  <c r="F144" i="13"/>
  <c r="H143" i="13"/>
  <c r="F143" i="13"/>
  <c r="H142" i="13"/>
  <c r="F142" i="13"/>
  <c r="H141" i="13"/>
  <c r="F141" i="13"/>
  <c r="H140" i="13"/>
  <c r="F140" i="13"/>
  <c r="H139" i="13"/>
  <c r="F139" i="13"/>
  <c r="H138" i="13"/>
  <c r="F138" i="13"/>
  <c r="H137" i="13"/>
  <c r="F137" i="13"/>
  <c r="H136" i="13"/>
  <c r="F136" i="13"/>
  <c r="H135" i="13"/>
  <c r="F135" i="13"/>
  <c r="H134" i="13"/>
  <c r="F134" i="13"/>
  <c r="H133" i="13"/>
  <c r="F133" i="13"/>
  <c r="H132" i="13"/>
  <c r="F132" i="13"/>
  <c r="H131" i="13"/>
  <c r="F131" i="13"/>
  <c r="H130" i="13"/>
  <c r="F130" i="13"/>
  <c r="H129" i="13"/>
  <c r="F129" i="13"/>
  <c r="E125" i="13"/>
  <c r="H124" i="13"/>
  <c r="F124" i="13"/>
  <c r="H123" i="13"/>
  <c r="F123" i="13"/>
  <c r="H122" i="13"/>
  <c r="F122" i="13"/>
  <c r="H121" i="13"/>
  <c r="F121" i="13"/>
  <c r="H120" i="13"/>
  <c r="F120" i="13"/>
  <c r="H119" i="13"/>
  <c r="F119" i="13"/>
  <c r="H118" i="13"/>
  <c r="F118" i="13"/>
  <c r="H117" i="13"/>
  <c r="F117" i="13"/>
  <c r="H116" i="13"/>
  <c r="F116" i="13"/>
  <c r="H115" i="13"/>
  <c r="F115" i="13"/>
  <c r="H114" i="13"/>
  <c r="F114" i="13"/>
  <c r="H113" i="13"/>
  <c r="F113" i="13"/>
  <c r="H112" i="13"/>
  <c r="F112" i="13"/>
  <c r="H111" i="13"/>
  <c r="F111" i="13"/>
  <c r="H110" i="13"/>
  <c r="F110" i="13"/>
  <c r="H109" i="13"/>
  <c r="F109" i="13"/>
  <c r="H108" i="13"/>
  <c r="F108" i="13"/>
  <c r="H107" i="13"/>
  <c r="F107" i="13"/>
  <c r="H106" i="13"/>
  <c r="F106" i="13"/>
  <c r="H105" i="13"/>
  <c r="F105" i="13"/>
  <c r="H104" i="13"/>
  <c r="F104" i="13"/>
  <c r="H103" i="13"/>
  <c r="F103" i="13"/>
  <c r="H102" i="13"/>
  <c r="F102" i="13"/>
  <c r="H101" i="13"/>
  <c r="F101" i="13"/>
  <c r="H100" i="13"/>
  <c r="F100" i="13"/>
  <c r="H99" i="13"/>
  <c r="F99" i="13"/>
  <c r="H98" i="13"/>
  <c r="F98" i="13"/>
  <c r="H97" i="13"/>
  <c r="H125" i="13" s="1"/>
  <c r="F97" i="13"/>
  <c r="F125" i="13" s="1"/>
  <c r="E93" i="13"/>
  <c r="H92" i="13"/>
  <c r="F92" i="13"/>
  <c r="H91" i="13"/>
  <c r="F91" i="13"/>
  <c r="H90" i="13"/>
  <c r="F90" i="13"/>
  <c r="H89" i="13"/>
  <c r="F89" i="13"/>
  <c r="H88" i="13"/>
  <c r="F88" i="13"/>
  <c r="H87" i="13"/>
  <c r="F87" i="13"/>
  <c r="H86" i="13"/>
  <c r="F86" i="13"/>
  <c r="H85" i="13"/>
  <c r="F85" i="13"/>
  <c r="H84" i="13"/>
  <c r="F84" i="13"/>
  <c r="H83" i="13"/>
  <c r="F83" i="13"/>
  <c r="H82" i="13"/>
  <c r="F82" i="13"/>
  <c r="H81" i="13"/>
  <c r="F81" i="13"/>
  <c r="H80" i="13"/>
  <c r="F80" i="13"/>
  <c r="H79" i="13"/>
  <c r="F79" i="13"/>
  <c r="H78" i="13"/>
  <c r="F78" i="13"/>
  <c r="H77" i="13"/>
  <c r="F77" i="13"/>
  <c r="H76" i="13"/>
  <c r="F76" i="13"/>
  <c r="H75" i="13"/>
  <c r="F75" i="13"/>
  <c r="H74" i="13"/>
  <c r="F74" i="13"/>
  <c r="H73" i="13"/>
  <c r="F73" i="13"/>
  <c r="H72" i="13"/>
  <c r="F72" i="13"/>
  <c r="H71" i="13"/>
  <c r="F71" i="13"/>
  <c r="H70" i="13"/>
  <c r="F70" i="13"/>
  <c r="H69" i="13"/>
  <c r="F69" i="13"/>
  <c r="H68" i="13"/>
  <c r="F68" i="13"/>
  <c r="H67" i="13"/>
  <c r="F67" i="13"/>
  <c r="H66" i="13"/>
  <c r="F66" i="13"/>
  <c r="H65" i="13"/>
  <c r="F65" i="13"/>
  <c r="E61" i="13"/>
  <c r="H60" i="13"/>
  <c r="F60" i="13"/>
  <c r="H59" i="13"/>
  <c r="F59" i="13"/>
  <c r="H58" i="13"/>
  <c r="F58" i="13"/>
  <c r="H57" i="13"/>
  <c r="F57" i="13"/>
  <c r="H56" i="13"/>
  <c r="F56" i="13"/>
  <c r="H55" i="13"/>
  <c r="F55" i="13"/>
  <c r="H54" i="13"/>
  <c r="F54" i="13"/>
  <c r="H53" i="13"/>
  <c r="F53" i="13"/>
  <c r="H52" i="13"/>
  <c r="F52" i="13"/>
  <c r="H51" i="13"/>
  <c r="F51" i="13"/>
  <c r="H50" i="13"/>
  <c r="F50" i="13"/>
  <c r="H49" i="13"/>
  <c r="F49" i="13"/>
  <c r="H48" i="13"/>
  <c r="F48" i="13"/>
  <c r="H47" i="13"/>
  <c r="F47" i="13"/>
  <c r="H46" i="13"/>
  <c r="F46" i="13"/>
  <c r="H45" i="13"/>
  <c r="F45" i="13"/>
  <c r="H44" i="13"/>
  <c r="F44" i="13"/>
  <c r="H43" i="13"/>
  <c r="F43" i="13"/>
  <c r="H42" i="13"/>
  <c r="F42" i="13"/>
  <c r="H41" i="13"/>
  <c r="F41" i="13"/>
  <c r="H40" i="13"/>
  <c r="F40" i="13"/>
  <c r="H39" i="13"/>
  <c r="F39" i="13"/>
  <c r="H38" i="13"/>
  <c r="F38" i="13"/>
  <c r="H37" i="13"/>
  <c r="F37" i="13"/>
  <c r="H36" i="13"/>
  <c r="F36" i="13"/>
  <c r="H35" i="13"/>
  <c r="F35" i="13"/>
  <c r="H34" i="13"/>
  <c r="F34" i="13"/>
  <c r="H33" i="13"/>
  <c r="H61" i="13" s="1"/>
  <c r="F33" i="13"/>
  <c r="F93" i="13" l="1"/>
  <c r="F157" i="13"/>
  <c r="F221" i="13"/>
  <c r="H93" i="13"/>
  <c r="H157" i="13"/>
  <c r="H221" i="13"/>
  <c r="F61"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Kowalski, Wiebke</author>
  </authors>
  <commentList>
    <comment ref="G44" authorId="0" shapeId="0" xr:uid="{00000000-0006-0000-0000-000001000000}">
      <text>
        <r>
          <rPr>
            <b/>
            <sz val="10"/>
            <color indexed="81"/>
            <rFont val="Arial"/>
            <family val="2"/>
          </rPr>
          <t>z. B. Mehrzweckraum, Therapieraum, Behindertentoilette, Aufzug</t>
        </r>
        <r>
          <rPr>
            <sz val="9"/>
            <color indexed="81"/>
            <rFont val="Tahoma"/>
            <family val="2"/>
          </rPr>
          <t xml:space="preserve">
</t>
        </r>
      </text>
    </comment>
  </commentList>
</comments>
</file>

<file path=xl/sharedStrings.xml><?xml version="1.0" encoding="utf-8"?>
<sst xmlns="http://schemas.openxmlformats.org/spreadsheetml/2006/main" count="874" uniqueCount="316">
  <si>
    <t>Name:</t>
  </si>
  <si>
    <t>Straße/Hausnr.:</t>
  </si>
  <si>
    <t>PLZ/Ort:</t>
  </si>
  <si>
    <t>E-Mail:</t>
  </si>
  <si>
    <t>Telefon:</t>
  </si>
  <si>
    <t>von</t>
  </si>
  <si>
    <t>bis</t>
  </si>
  <si>
    <t>Name, Vorname</t>
  </si>
  <si>
    <t>Faktor</t>
  </si>
  <si>
    <t>Kinder 0-2 Jahre</t>
  </si>
  <si>
    <t>Kinder 3-6 Jahre</t>
  </si>
  <si>
    <t>Kinder im Schulalter</t>
  </si>
  <si>
    <t>Ort, Datum</t>
  </si>
  <si>
    <t>Fax:</t>
  </si>
  <si>
    <t>Ausbildung</t>
  </si>
  <si>
    <t>Angaben zum Träger:</t>
  </si>
  <si>
    <t>1. Angaben zur Tageseinrichtung und zum Träger</t>
  </si>
  <si>
    <t>Angaben zur Tageseinrichtung:</t>
  </si>
  <si>
    <t xml:space="preserve">Rechtsverbindliche Unterschrift des Trägers </t>
  </si>
  <si>
    <t>Stempel</t>
  </si>
  <si>
    <t>wöchentliche Arbeitszeit***</t>
  </si>
  <si>
    <t xml:space="preserve">Familienname, Vorname </t>
  </si>
  <si>
    <t>Geburtsdatum</t>
  </si>
  <si>
    <t>Geschlecht</t>
  </si>
  <si>
    <t>Art der Behinderung</t>
  </si>
  <si>
    <t>weiblich</t>
  </si>
  <si>
    <t>Einstellungsdatum</t>
  </si>
  <si>
    <t>befristet bis</t>
  </si>
  <si>
    <t>Name, Vorname Fachkraft</t>
  </si>
  <si>
    <t>Gruppe</t>
  </si>
  <si>
    <t xml:space="preserve">Der Träger bescheinigt hiermit, dass die Angaben zur Personalsituation (Stand zum Zeitpunkt der Beantragung der Förderpauschale) richtig und vollständig sind. </t>
  </si>
  <si>
    <t>Kinder mit Behinderung 0-2 Jahre</t>
  </si>
  <si>
    <t>Kinder mit Behinderung 3-6 Jahre</t>
  </si>
  <si>
    <t xml:space="preserve">Die im folgenden erhobenen personenbezogenen Daten sind verpflichtende Angaben nach § 47 SGB VIII i.V.m. den §§ 15 und 18 HKJGB. Sie werden ausschließlich zum Zwecke der Aufgabenerfülllung und zum Schutz von Kindern in Tageseinrichtungen verwendet und ggf. in einem automatisierten Verfahren gespeichert. Die betroffenen Personen sind hiervon in geeigneter Weise in Kenntnis zu setzen. </t>
  </si>
  <si>
    <t>Angaben zum pädagogischen Personal (§25c i.V. mit § 25b HKJGB)</t>
  </si>
  <si>
    <t>Geburtsjahr</t>
  </si>
  <si>
    <t>Einstellungs- datum</t>
  </si>
  <si>
    <t>Führungs- zeugnis vom</t>
  </si>
  <si>
    <t xml:space="preserve">Ausbildung </t>
  </si>
  <si>
    <t>Summe Personal</t>
  </si>
  <si>
    <t xml:space="preserve">Angaben zur Berechnung der Gruppengröße und -zusammensetzung nach § 25d(1) HKJGB i.V.m zur o.g. Vereinbarung zur Integration von Kindern </t>
  </si>
  <si>
    <t>Betreuungs- mittelwert</t>
  </si>
  <si>
    <t>Kontrollsumme                   (darf 25 nicht überschreiten)</t>
  </si>
  <si>
    <t>Fachkraftfaktor</t>
  </si>
  <si>
    <t>Mindestfach- kraftstunde pro Woche</t>
  </si>
  <si>
    <t>Kinder 2-3 Jahre</t>
  </si>
  <si>
    <t>Kinder mit Behinderung 2-3 Jahre</t>
  </si>
  <si>
    <t xml:space="preserve">aufgenommene Kinder/ Kontrollsumme </t>
  </si>
  <si>
    <r>
      <rPr>
        <b/>
        <sz val="10"/>
        <color theme="1"/>
        <rFont val="Arial"/>
        <family val="2"/>
      </rPr>
      <t>Gruppe 1</t>
    </r>
    <r>
      <rPr>
        <sz val="10"/>
        <color theme="1"/>
        <rFont val="Arial"/>
        <family val="2"/>
      </rPr>
      <t xml:space="preserve"> Krippe/Kindergarten/Alters- übergreifend (nicht zutreffendes löschen)</t>
    </r>
  </si>
  <si>
    <r>
      <rPr>
        <b/>
        <sz val="10"/>
        <color theme="1"/>
        <rFont val="Arial"/>
        <family val="2"/>
      </rPr>
      <t>vertragl. auf- genommene Kinder</t>
    </r>
    <r>
      <rPr>
        <sz val="10"/>
        <color theme="1"/>
        <rFont val="Arial"/>
        <family val="2"/>
      </rPr>
      <t>*</t>
    </r>
  </si>
  <si>
    <t xml:space="preserve">*Platzsharing: Teilen sich mehrere Kinder einen Platz, so ist der Faktor des jüngsten Kindes zu berücksichtigen. Die Summe der wöchentl. Betreuungszeit darf 50 nicht überschreiten. </t>
  </si>
  <si>
    <r>
      <rPr>
        <b/>
        <sz val="10"/>
        <color theme="1"/>
        <rFont val="Arial"/>
        <family val="2"/>
      </rPr>
      <t>Gruppe 2</t>
    </r>
    <r>
      <rPr>
        <sz val="10"/>
        <color theme="1"/>
        <rFont val="Arial"/>
        <family val="2"/>
      </rPr>
      <t xml:space="preserve"> Krippe/Kindergarten/Alters- übergreifend (nicht zutreffendes löschen)</t>
    </r>
  </si>
  <si>
    <r>
      <rPr>
        <b/>
        <sz val="10"/>
        <color theme="1"/>
        <rFont val="Arial"/>
        <family val="2"/>
      </rPr>
      <t>Gruppe 3</t>
    </r>
    <r>
      <rPr>
        <sz val="10"/>
        <color theme="1"/>
        <rFont val="Arial"/>
        <family val="2"/>
      </rPr>
      <t xml:space="preserve"> Krippe/Kindergarten/Alters- übergreifend (nicht zutreffendes löschen)</t>
    </r>
  </si>
  <si>
    <r>
      <rPr>
        <b/>
        <sz val="10"/>
        <color theme="1"/>
        <rFont val="Arial"/>
        <family val="2"/>
      </rPr>
      <t>Gruppe 4</t>
    </r>
    <r>
      <rPr>
        <sz val="10"/>
        <color theme="1"/>
        <rFont val="Arial"/>
        <family val="2"/>
      </rPr>
      <t xml:space="preserve"> Krippe/Kindergarten/Alters- übergreifend (nicht zutreffendes löschen)</t>
    </r>
  </si>
  <si>
    <r>
      <rPr>
        <b/>
        <sz val="10"/>
        <color theme="1"/>
        <rFont val="Arial"/>
        <family val="2"/>
      </rPr>
      <t>Gruppe 5</t>
    </r>
    <r>
      <rPr>
        <sz val="10"/>
        <color theme="1"/>
        <rFont val="Arial"/>
        <family val="2"/>
      </rPr>
      <t xml:space="preserve"> Krippe/Kindergarten/Alters- übergreifend (nicht zutreffendes löschen)</t>
    </r>
  </si>
  <si>
    <r>
      <rPr>
        <b/>
        <sz val="10"/>
        <color theme="1"/>
        <rFont val="Arial"/>
        <family val="2"/>
      </rPr>
      <t>Gruppe 6</t>
    </r>
    <r>
      <rPr>
        <sz val="10"/>
        <color theme="1"/>
        <rFont val="Arial"/>
        <family val="2"/>
      </rPr>
      <t xml:space="preserve"> Krippe/Kindergarten/Alters- übergreifend (nicht zutreffendes löschen)</t>
    </r>
  </si>
  <si>
    <t>Funktion* in der Gruppe**</t>
  </si>
  <si>
    <t>**</t>
  </si>
  <si>
    <t>***</t>
  </si>
  <si>
    <t xml:space="preserve">Falls Mitarbeiter mehrere Funktionen ausüben (z.B. Leitung, Integration, Sprachförderung), weisen Sie diese bitte mehrfach, getrennt nach der Funktion aus. </t>
  </si>
  <si>
    <t>Bei Personen im Anerkennungsjahr ist hier nur ihre jeweils anrechenbare wöchentliche Arbeitszeit gemäß § 25 (2) Satz 1 Nr. 3 HKJGB i.V.m § 25c (3) HKJGB anzugeben (d.h. 50% der wöchentlichen Arbeitszeit)</t>
  </si>
  <si>
    <t>*</t>
  </si>
  <si>
    <t xml:space="preserve">Funktionsbeispiele: Fachkraft (FK) Gruppe 1, Freistellung Leitung, FK zur Mitarbeit Gruppe 2, </t>
  </si>
  <si>
    <t xml:space="preserve">Der Träger der Einrichtung erklärt weiterhin, dass die Einrichtung gemäß der Vereinbarung zur Integration von Kindern mit Behinderung vom vollendeten 1. Lebensjahr bis Schuleintritt in Tageseinrichtungen für Kinder vom 01.08.2014 i. d. Fassung vom 28.04.2014 die entsprechenden Bedingungen für das o.g. Kind, wie folgt vorhält:                                                                                                                                                                                                                                                                                                                         
</t>
  </si>
  <si>
    <t>→ gemäß Ziffer 4.5 Gruppengröße und Anzahl der Kinder mit Behinderung,</t>
  </si>
  <si>
    <t>→ gemäß Ziffer 5.1 und 5.2 Personellen Voraussetzungen</t>
  </si>
  <si>
    <t>_____________________________</t>
  </si>
  <si>
    <t>Werden besondere Anforderungen an das Raumprogramm hinsichtlich der Behinderung gestellt?</t>
  </si>
  <si>
    <t xml:space="preserve">Bei mehr als 3 Kinder mit Behinderung in der Einrichtung soll gemäß Ziff. 4.3 der o.g. Vereinbarung ein geeigneter Mehrzweckraum vorhanden sein. </t>
  </si>
  <si>
    <t>Der Träger der obigen Tageseinrichtung erklärt mit seiner Unterschrift, dass die o.g. Einrichtung eine gültige Erlaubnis auf den Betrieb einer Tageseinrichtung für Kinder nach § 45 SGB VIII besitzt und die damit verbundenen Bedingungen erfüllt.</t>
  </si>
  <si>
    <t xml:space="preserve">um das Kind angemessen fördern, bzw. betreuen zu können. </t>
  </si>
  <si>
    <t>Felder mit dieser farblichen Hinterlegung sind zum ausfüllen</t>
  </si>
  <si>
    <t xml:space="preserve">Reduzierung min. auf 20 im Kindergarten/AÜ </t>
  </si>
  <si>
    <t>Angaben zur Berechnung der Gruppengröße und -zusammensetzung nach § 25d(1) HKJGB i.V.m zur o.g. Vereinbarung zur Integration von Kindern mit Behinderung</t>
  </si>
  <si>
    <t xml:space="preserve">FK Stunden incl. Intergationsstunden </t>
  </si>
  <si>
    <t>FK Stunden incl. Intergationsstunden</t>
  </si>
  <si>
    <r>
      <t xml:space="preserve">Gemäß Ziffer 4.5 muss eine </t>
    </r>
    <r>
      <rPr>
        <b/>
        <sz val="9"/>
        <color theme="1"/>
        <rFont val="Arial"/>
        <family val="2"/>
      </rPr>
      <t>Gruppenreduzierung</t>
    </r>
    <r>
      <rPr>
        <sz val="9"/>
        <color theme="1"/>
        <rFont val="Arial"/>
        <family val="2"/>
      </rPr>
      <t xml:space="preserve"> für Kinder mit Behinderung in einer Kindergartengruppe </t>
    </r>
    <r>
      <rPr>
        <b/>
        <sz val="9"/>
        <color theme="1"/>
        <rFont val="Arial"/>
        <family val="2"/>
      </rPr>
      <t>mindestens auf 20 Kinder</t>
    </r>
    <r>
      <rPr>
        <sz val="9"/>
        <color theme="1"/>
        <rFont val="Arial"/>
        <family val="2"/>
      </rPr>
      <t xml:space="preserve"> unabhängig zum Faktor des Kindes erfolgen </t>
    </r>
  </si>
  <si>
    <t xml:space="preserve">Nach Ziffer 4.4 erklärt der Träger, dass die pädagogischen Fachkräfte für die notwendigen beruflichen Fortbildungen freigestellt werden. </t>
  </si>
  <si>
    <t xml:space="preserve">Der Träger verpflichtet sich, Veränderungen der geforderten Voraussetzungen gemäß Ziffer 6.1 der Vereinbarung zur Integration von Kindern mit Behinderung vom vollendeten 1. Lebensjahr bis Schuleintritt in Tageseinrichtungen für Kinder vom 01.08.2014 i. d. Fassung vom 28.04.2014, dem zuständigen Fachdienst im Kreis Offenbach anzuzeigen. </t>
  </si>
  <si>
    <t>Bis wann wird die notwendige Gruppenreduzierung erreicht?</t>
  </si>
  <si>
    <t>3. Angaben zum Kind</t>
  </si>
  <si>
    <t>In welche Gruppe soll das Kind aufgenommen werden?</t>
  </si>
  <si>
    <t>Wann ist die Aufnahme des Kindes erfolgt bzw. beabsichtigt?</t>
  </si>
  <si>
    <t xml:space="preserve">Werden nach den Richtlinien die geforderten Plätze vorgehalten? </t>
  </si>
  <si>
    <t>Altersgruppe des Kindes</t>
  </si>
  <si>
    <t>Kind 2</t>
  </si>
  <si>
    <t>Kind 3</t>
  </si>
  <si>
    <t>Kind 4</t>
  </si>
  <si>
    <t>Kind 5</t>
  </si>
  <si>
    <t>Kind 6</t>
  </si>
  <si>
    <t>Kind 7</t>
  </si>
  <si>
    <t>1. Angaben zum Kind</t>
  </si>
  <si>
    <t>männlich</t>
  </si>
  <si>
    <t>PLZ</t>
  </si>
  <si>
    <t>Ort</t>
  </si>
  <si>
    <t>0 - 2 Jahre</t>
  </si>
  <si>
    <t>2 - 3 Jahre</t>
  </si>
  <si>
    <t>3 - 6 Jahre</t>
  </si>
  <si>
    <t>im Schulalter</t>
  </si>
  <si>
    <t>Erzieherin</t>
  </si>
  <si>
    <t>Heilpäd. (staatl. An. / Dipl. )</t>
  </si>
  <si>
    <t>Sozialarb. (grad. / Dipl. / BA / B.A.)</t>
  </si>
  <si>
    <t>Päd. (Dipl. / B.A.)</t>
  </si>
  <si>
    <t>Frühkindliche/r Päd. (B.A./ BA)</t>
  </si>
  <si>
    <t>Kindheitspäd.</t>
  </si>
  <si>
    <t>Förderschullehrkraft</t>
  </si>
  <si>
    <t>Grundschullehrkraft</t>
  </si>
  <si>
    <t>Kinderpfl. (in der U3 Betreuung tätig)</t>
  </si>
  <si>
    <t xml:space="preserve">Kinderpfl. </t>
  </si>
  <si>
    <t>Heilerziehungspfl. (Betr. v. behinderten Kindern)</t>
  </si>
  <si>
    <t>Heilerziehungspfl.</t>
  </si>
  <si>
    <t>Jahresprakt. im Anerkennungsj.</t>
  </si>
  <si>
    <t xml:space="preserve">Jahresprakt. </t>
  </si>
  <si>
    <t>Soz. Päd. (grad.,/ BA / Dipl.)</t>
  </si>
  <si>
    <t>Sonstige (ohne beigefügte Anerkennung)</t>
  </si>
  <si>
    <t>keine Berufsausbildung</t>
  </si>
  <si>
    <t>Sozialass.</t>
  </si>
  <si>
    <r>
      <t>Sonstige (</t>
    </r>
    <r>
      <rPr>
        <b/>
        <u/>
        <sz val="14"/>
        <color theme="1"/>
        <rFont val="Calibri"/>
        <family val="2"/>
        <scheme val="minor"/>
      </rPr>
      <t>mit</t>
    </r>
    <r>
      <rPr>
        <sz val="14"/>
        <color theme="1"/>
        <rFont val="Calibri"/>
        <family val="2"/>
        <scheme val="minor"/>
      </rPr>
      <t xml:space="preserve"> beigefügter Anerkennung)</t>
    </r>
  </si>
  <si>
    <t>Kind 8</t>
  </si>
  <si>
    <t>Personal Blatt 1</t>
  </si>
  <si>
    <t>Summe:</t>
  </si>
  <si>
    <t>Blatt 2</t>
  </si>
  <si>
    <t>Beide :</t>
  </si>
  <si>
    <t>Kinder in Gruppe 3</t>
  </si>
  <si>
    <t>Kinder in Gruppe 4</t>
  </si>
  <si>
    <t>Kinder in Gruppe 5</t>
  </si>
  <si>
    <t>Kinder in Gruppe 6</t>
  </si>
  <si>
    <t>Kinder in Gruppe 7</t>
  </si>
  <si>
    <t>Kinder in Gruppe 8</t>
  </si>
  <si>
    <t>Fachkraftstunden insgesamt</t>
  </si>
  <si>
    <t>Differenz</t>
  </si>
  <si>
    <t>Gruppe 1</t>
  </si>
  <si>
    <t>Gruppe 2</t>
  </si>
  <si>
    <t>Gruppe 3</t>
  </si>
  <si>
    <t>Gruppe 4</t>
  </si>
  <si>
    <t>Fachkraftstunden</t>
  </si>
  <si>
    <t>Gruppe 5</t>
  </si>
  <si>
    <t>Gruppe 6</t>
  </si>
  <si>
    <t>Gruppe 7</t>
  </si>
  <si>
    <t>Gruppe 8</t>
  </si>
  <si>
    <t>2. Öffnungszeiten der Tageseinrichtung</t>
  </si>
  <si>
    <t xml:space="preserve">Altersgruppe </t>
  </si>
  <si>
    <t>vertragl. Vereinb. Betreuungszeit:</t>
  </si>
  <si>
    <t xml:space="preserve">      i  </t>
  </si>
  <si>
    <t>Funktionsbeispiele: Fachkraft (FK) Gruppe 1, FK zur Mitarbeit Gruppe 1, FK Gruppe 2, FK zur Mitarbeit Gruppe 2</t>
  </si>
  <si>
    <t>Benötigte FK-Stunden insgesamt</t>
  </si>
  <si>
    <r>
      <t>wöchentl. Arbeitszeit</t>
    </r>
    <r>
      <rPr>
        <b/>
        <sz val="14"/>
        <color rgb="FFFF0000"/>
        <rFont val="Mongolian Baiti"/>
        <family val="4"/>
      </rPr>
      <t xml:space="preserve">    </t>
    </r>
  </si>
  <si>
    <t>Integrationstd.</t>
  </si>
  <si>
    <t xml:space="preserve">1.  Angaben zur Berechnung des Mindestpersonalbedarfs der Tageseinrichtung </t>
  </si>
  <si>
    <t>Mindestpersonalbedarf nach § 25c Abs. 1 und 2 HKJGB:</t>
  </si>
  <si>
    <t>Altersgruppe</t>
  </si>
  <si>
    <t xml:space="preserve">Mindestfachkraftstd. pro Woche </t>
  </si>
  <si>
    <t>0-3 Jahre</t>
  </si>
  <si>
    <t xml:space="preserve">3- 6 Jahre </t>
  </si>
  <si>
    <t>Schulalter</t>
  </si>
  <si>
    <t>gleichzeitig anwesende Kinder</t>
  </si>
  <si>
    <t>Kontroll-summe</t>
  </si>
  <si>
    <t>Gesamt:</t>
  </si>
  <si>
    <t>Kinder mit Behind. 0-2 J.</t>
  </si>
  <si>
    <t>Kinder 0-2 J.</t>
  </si>
  <si>
    <t>Kinder 2-3 J.</t>
  </si>
  <si>
    <t>Kinder mit Behind. 2-3 J.</t>
  </si>
  <si>
    <t>Kinder 3-6 J.</t>
  </si>
  <si>
    <t>Kinder mit Behind. 3-6 J.</t>
  </si>
  <si>
    <t>6. Erklärung</t>
  </si>
  <si>
    <t>Bewilligungszeitraum</t>
  </si>
  <si>
    <t>Kinder mit Behinderung 0-3 Jahre</t>
  </si>
  <si>
    <t>Achtung:</t>
  </si>
  <si>
    <r>
      <t xml:space="preserve">Kindbezogene Angabe </t>
    </r>
    <r>
      <rPr>
        <b/>
        <sz val="18"/>
        <color rgb="FFC00000"/>
        <rFont val="Calibri"/>
        <family val="2"/>
        <scheme val="minor"/>
      </rPr>
      <t>*</t>
    </r>
  </si>
  <si>
    <r>
      <t>wöchentliche Arbeitszeit</t>
    </r>
    <r>
      <rPr>
        <b/>
        <sz val="16"/>
        <color rgb="FFFF0000"/>
        <rFont val="Calibri"/>
        <family val="2"/>
        <scheme val="minor"/>
      </rPr>
      <t>***</t>
    </r>
  </si>
  <si>
    <r>
      <t>Funktion</t>
    </r>
    <r>
      <rPr>
        <b/>
        <sz val="16"/>
        <color rgb="FFFF0000"/>
        <rFont val="Calibri"/>
        <family val="2"/>
        <scheme val="minor"/>
      </rPr>
      <t>*</t>
    </r>
    <r>
      <rPr>
        <b/>
        <sz val="14"/>
        <color theme="1"/>
        <rFont val="Calibri"/>
        <family val="2"/>
        <scheme val="minor"/>
      </rPr>
      <t xml:space="preserve"> in der Gruppe</t>
    </r>
    <r>
      <rPr>
        <b/>
        <sz val="16"/>
        <color rgb="FFFF0000"/>
        <rFont val="Calibri"/>
        <family val="2"/>
        <scheme val="minor"/>
      </rPr>
      <t>**</t>
    </r>
  </si>
  <si>
    <t>Geburts-jahr</t>
  </si>
  <si>
    <t>Führungszeugnis vom</t>
  </si>
  <si>
    <r>
      <t xml:space="preserve">Kindbezogene Angabe </t>
    </r>
    <r>
      <rPr>
        <b/>
        <sz val="16"/>
        <color rgb="FFC00000"/>
        <rFont val="Calibri"/>
        <family val="2"/>
        <scheme val="minor"/>
      </rPr>
      <t>*</t>
    </r>
  </si>
  <si>
    <t>wöchentl. Arbeitszeit</t>
  </si>
  <si>
    <r>
      <t>Funktion</t>
    </r>
    <r>
      <rPr>
        <b/>
        <sz val="16"/>
        <color rgb="FFC00000"/>
        <rFont val="Calibri"/>
        <family val="2"/>
        <scheme val="minor"/>
      </rPr>
      <t>*</t>
    </r>
    <r>
      <rPr>
        <b/>
        <sz val="14"/>
        <color theme="1"/>
        <rFont val="Calibri"/>
        <family val="2"/>
        <scheme val="minor"/>
      </rPr>
      <t xml:space="preserve"> in der Gruppe</t>
    </r>
  </si>
  <si>
    <t>Wöchentliche Arbeitszeit: Bei Personen im Anerkennungsjahr ist hier nur ihre jeweils anrechenbare wöchentliche Arbeitszeit gemäß § 25 (2) Satz 1 Nr. 3 HKJGB i.V.m. § 25c (3) HKJGB anzugeben (d. h. 50% der wöchentlichen Arbeitszeit)</t>
  </si>
  <si>
    <t>Falls Mitarbeiter mehrere Funktionen ausüben (z.B. Leitung, Integration, Sprachförderung), weisen Sie diese bitte entsprechend mehrfach zu Ihrer Funktion unter Punkt 2.1, unter Punkt 2.2. und 2.3 aus.</t>
  </si>
  <si>
    <t>Straße/Hausnummer</t>
  </si>
  <si>
    <t>Einr.-Nr.:</t>
  </si>
  <si>
    <t>Träger-Nr.:</t>
  </si>
  <si>
    <t xml:space="preserve">2.  Angaben zum Personal der Tageseinrichtung </t>
  </si>
  <si>
    <t>Täglich (Montag bis Freitag)</t>
  </si>
  <si>
    <t xml:space="preserve">Besonderheiten:                                                      (z. B. Verkürzte Öffnungszeit am Freitag, Unterschiedliche Öffnungszeiten Krippe und Kindergarten, Öffnungszeiten in den Ferien (Hort), Platzsharing, etc.)                                                             </t>
  </si>
  <si>
    <t>vertragl. vereinbarte Betreuungszeit</t>
  </si>
  <si>
    <t>Kind 9</t>
  </si>
  <si>
    <t>Kind 10</t>
  </si>
  <si>
    <t>→ gemäß Ziffer 4.3 Raumprogramm,</t>
  </si>
  <si>
    <t xml:space="preserve">Achtung: Unter 2.1 können nur Fachkräfte gemäß § 25b HKJGB eingetragen werden. </t>
  </si>
  <si>
    <t>2.1 Angaben der Fachkräfte (§ 25c i. V. mit § 25b HKJGB)</t>
  </si>
  <si>
    <t xml:space="preserve">2.2 Angaben Fachkräfte Integration </t>
  </si>
  <si>
    <t>Gesetzlich vorzuhaltender Mindestpersonalbedarf (incl. 15 % Ausfallzeiten)</t>
  </si>
  <si>
    <t xml:space="preserve">Personalbedarf </t>
  </si>
  <si>
    <t xml:space="preserve">Kinder in Gruppe 1 </t>
  </si>
  <si>
    <t xml:space="preserve">Kinder in Gruppe 2 </t>
  </si>
  <si>
    <t>Erzieherin/ Erzieher</t>
  </si>
  <si>
    <t>Kinderpflegerin / -pfleger (i. d. U3-Betreuung)</t>
  </si>
  <si>
    <t>Kinderpflegerin / -pfleger (Fachkraftanerkennung)</t>
  </si>
  <si>
    <t>Sozialarbeiterin / -arbeiter</t>
  </si>
  <si>
    <t>Sozialpädagogin / -pädagoge</t>
  </si>
  <si>
    <t>Pädagogin / Pädagoge</t>
  </si>
  <si>
    <t>Kindheitspädagogin / -pädagoge</t>
  </si>
  <si>
    <t>Grundschullehrkraft (2. Staatsexamen)</t>
  </si>
  <si>
    <t>Heilpädagogin / -pädagoge</t>
  </si>
  <si>
    <t>Heilerziehungspflegerin / -pfleger</t>
  </si>
  <si>
    <t>Jahrespraktikantin / -praktikant (Erzieherausbildung)</t>
  </si>
  <si>
    <t>Jahrespraktikantin / -praktikant (Studium)</t>
  </si>
  <si>
    <t>Sonstige (mit beigefügter Anerkennung)</t>
  </si>
  <si>
    <t>Ausbildung 2.3</t>
  </si>
  <si>
    <t>Ohne Fachkraftanerkennung</t>
  </si>
  <si>
    <t>Jahresschließzeit</t>
  </si>
  <si>
    <r>
      <t xml:space="preserve">Anlage zum Antrag auf Gewährung einer Förderpauschale für die </t>
    </r>
    <r>
      <rPr>
        <b/>
        <sz val="18"/>
        <color rgb="FFC00000"/>
        <rFont val="Calibri"/>
        <family val="2"/>
        <scheme val="minor"/>
      </rPr>
      <t>Integration eines Kindes mit Behinderung in einer Tageseinrichtung</t>
    </r>
    <r>
      <rPr>
        <sz val="18"/>
        <color rgb="FFC00000"/>
        <rFont val="Calibri"/>
        <family val="2"/>
        <scheme val="minor"/>
      </rPr>
      <t xml:space="preserve"> </t>
    </r>
    <r>
      <rPr>
        <b/>
        <sz val="18"/>
        <color rgb="FFC00000"/>
        <rFont val="Calibri"/>
        <family val="2"/>
        <scheme val="minor"/>
      </rPr>
      <t>für Kinder</t>
    </r>
    <r>
      <rPr>
        <sz val="18"/>
        <color theme="1"/>
        <rFont val="Calibri"/>
        <family val="2"/>
        <scheme val="minor"/>
      </rPr>
      <t xml:space="preserve"> gemäß der "Vereinbarung zur Integration von Kinder mit Behinderung vom vollendeten 1. Lebensjahr bis Schuleintritt in Tageseinrichtungen für Kinder" vom 01.08.2014 i.d. Fassung vom 28.04.2014</t>
    </r>
  </si>
  <si>
    <t>5. Bereits genehmigte Maßnahmen* gemäß der o.g. Vereinbarung</t>
  </si>
  <si>
    <t>* genehmigte Maßnahmen gemäß Eingliederungshilfe § 19 (3) SGB XII i.V.m. §§ 53ff- SGB XII</t>
  </si>
  <si>
    <t xml:space="preserve">4. Folgende Personen halten die zusätzlichen 15 bzw. 13 Fachkraftstunden, gemäß Ziffer 5.1 der o.g. Vereinbarung, für diese beantragte Maßnahme* vor: </t>
  </si>
  <si>
    <t>* beantragte Maßnahmen gemäß Eingliederungshilfe § 19 (3) SGB XII i.V.m. §§ 53ff- SGB XII</t>
  </si>
  <si>
    <t>vertragl. vereibarte Betreuungszeit</t>
  </si>
  <si>
    <t>0-2</t>
  </si>
  <si>
    <t>2-3</t>
  </si>
  <si>
    <t>3-6</t>
  </si>
  <si>
    <t>Uhrzeitangabe mit Doppelpunkt z.B. 7:30</t>
  </si>
  <si>
    <t>Funktionsbeispiele: Leitung, Sprachförderung, Gruppenübergreifend, Zusatzkraft Gruppe 1, FSJ, Ehrenamtliche</t>
  </si>
  <si>
    <t>Betreuungsmittelwert</t>
  </si>
  <si>
    <r>
      <t xml:space="preserve">vertragl. aufgenommene Kinder *
 </t>
    </r>
    <r>
      <rPr>
        <b/>
        <sz val="11"/>
        <color rgb="FFC00000"/>
        <rFont val="Calibri"/>
        <family val="2"/>
        <scheme val="minor"/>
      </rPr>
      <t xml:space="preserve">**Platzreduzierung Integration
</t>
    </r>
    <r>
      <rPr>
        <b/>
        <sz val="11"/>
        <rFont val="Calibri"/>
        <family val="2"/>
        <scheme val="minor"/>
      </rPr>
      <t>Kinder in</t>
    </r>
    <r>
      <rPr>
        <b/>
        <sz val="11"/>
        <color rgb="FFC00000"/>
        <rFont val="Calibri"/>
        <family val="2"/>
        <scheme val="minor"/>
      </rPr>
      <t xml:space="preserve"> 
</t>
    </r>
  </si>
  <si>
    <t xml:space="preserve">bis zu 25 Std. = 22,5 Std.
mehr als 25 bis zu 35 Std.= 30 Std. 
mehr als 35  bis unter 45 Std. = 42,5 Std.
mehr als 45 Std. = 50 Std. </t>
  </si>
  <si>
    <t>Kindergarten
Krippe 
Hort</t>
  </si>
  <si>
    <t>alters-
übergreifenden Gruppen</t>
  </si>
  <si>
    <r>
      <t xml:space="preserve">aufgenommene Kinder + </t>
    </r>
    <r>
      <rPr>
        <b/>
        <sz val="12"/>
        <color rgb="FFBA2F18"/>
        <rFont val="Calibri"/>
        <family val="2"/>
        <scheme val="minor"/>
      </rPr>
      <t>reduzierte Plätze Integration</t>
    </r>
  </si>
  <si>
    <r>
      <rPr>
        <sz val="16"/>
        <color theme="1"/>
        <rFont val="Calibri"/>
        <family val="2"/>
        <scheme val="minor"/>
      </rPr>
      <t xml:space="preserve">* </t>
    </r>
    <r>
      <rPr>
        <sz val="11"/>
        <color theme="1"/>
        <rFont val="Calibri"/>
        <family val="2"/>
        <scheme val="minor"/>
      </rPr>
      <t xml:space="preserve">Teilen sich mehrere Kinder einen Platz, gelten diese als ein Kind, sofern die Summe der wöchentl. Betreuungszeit der einzelnen Kinder 50 Std./Woche nicht überschreitet.  Der Fachkraftfaktor bestimmt sich dann nach dem Alter des jeweils jüngsten Kindes und der Betreuungsmittelwert nach der Summe der wöchentl. Betreuungszeit der einzelnen Kinder. </t>
    </r>
    <r>
      <rPr>
        <u/>
        <sz val="11"/>
        <color theme="1"/>
        <rFont val="Calibri"/>
        <family val="2"/>
        <scheme val="minor"/>
      </rPr>
      <t>Beispiel</t>
    </r>
    <r>
      <rPr>
        <sz val="11"/>
        <color theme="1"/>
        <rFont val="Calibri"/>
        <family val="2"/>
        <scheme val="minor"/>
      </rPr>
      <t xml:space="preserve">: 1 U3-Kind und ein Schulkind teilen sich einen Platz: Das U3-Kind "besetzt" den Platz am Vormittag mit 27,5 Std./Woche (7.30 Uhr bis 13.00 Uhr), das Schulkind ab Mittag mit 20 Std./Woche (13.00 - 17.00 Uhr)  </t>
    </r>
    <r>
      <rPr>
        <sz val="11"/>
        <color theme="1"/>
        <rFont val="Wingdings"/>
        <charset val="2"/>
      </rPr>
      <t>ð</t>
    </r>
    <r>
      <rPr>
        <sz val="11"/>
        <color theme="1"/>
        <rFont val="Calibri"/>
        <family val="2"/>
        <scheme val="minor"/>
      </rPr>
      <t xml:space="preserve">  Beide Kinder gelten bei der Personalberechnung als ein U3-Kind mit dem Betreuungsmittelwert 50 Std./Woche.</t>
    </r>
  </si>
  <si>
    <r>
      <rPr>
        <b/>
        <sz val="16"/>
        <color rgb="FFC00000"/>
        <rFont val="Calibri"/>
        <family val="2"/>
        <scheme val="minor"/>
      </rPr>
      <t>**</t>
    </r>
    <r>
      <rPr>
        <b/>
        <sz val="11"/>
        <color rgb="FFC00000"/>
        <rFont val="Calibri"/>
        <family val="2"/>
        <scheme val="minor"/>
      </rPr>
      <t xml:space="preserve"> Kinder mit Behinderung sind entsprechend ihrem Betreuungsmittelwert und der Platzreduzierung einzutragen. Beispiel: </t>
    </r>
    <r>
      <rPr>
        <b/>
        <sz val="11"/>
        <rFont val="Calibri"/>
        <family val="2"/>
        <scheme val="minor"/>
      </rPr>
      <t>1 Kind mit Behinderung = 6 Plätze im Kindergarten ein. Zwei Kinder mit Behinderung in der selben Gruppe = Erste Kind nimmt 3 Plätze ein, das Zweite Kind nimmt 4 Plätze ein. Ab 3 Kinder mit Behinderung in einer Gruppe = je Kind 3 Plätze eintragen, usw.. Bei Aufteilung der Kinder mit Behinderung in mehrere Gruppen erfolgt die Reduzierung gemäß der Verordnung zur Integration von Kinder mit Behinderung,</t>
    </r>
    <r>
      <rPr>
        <b/>
        <sz val="11"/>
        <color rgb="FFC00000"/>
        <rFont val="Calibri"/>
        <family val="2"/>
        <scheme val="minor"/>
      </rPr>
      <t xml:space="preserve"> s.a. Gruppenreduzierung_visuell. </t>
    </r>
  </si>
  <si>
    <t xml:space="preserve">Kindbezogene Angabe = Fachkraft für Name des Integrationskind </t>
  </si>
  <si>
    <r>
      <t xml:space="preserve">2.3 </t>
    </r>
    <r>
      <rPr>
        <sz val="18"/>
        <color theme="1"/>
        <rFont val="Calibri"/>
        <family val="2"/>
        <scheme val="minor"/>
      </rPr>
      <t>Angaben zum weiteren pädagogischen Personal für</t>
    </r>
    <r>
      <rPr>
        <b/>
        <sz val="18"/>
        <color theme="1"/>
        <rFont val="Calibri"/>
        <family val="2"/>
        <scheme val="minor"/>
      </rPr>
      <t xml:space="preserve"> Leitungsfreistellung, Sprachförderung, etc. </t>
    </r>
  </si>
  <si>
    <t xml:space="preserve">3.  Berechnung der Gruppengröße und -zusammensetzung nach § 25d Abs. 1 HKJGB zum Stichtag </t>
  </si>
  <si>
    <t>unter Berücksichtigung der Gruppenreduzierung durch Integration (s.a. Gruppenreduzierung_visuell)</t>
  </si>
  <si>
    <r>
      <t xml:space="preserve">Kontrollsumme darf 25 nicht überschreiten. 
In Krippengruppen nicht mehr als 12 Kinder, </t>
    </r>
    <r>
      <rPr>
        <b/>
        <sz val="12"/>
        <color theme="5"/>
        <rFont val="Calibri"/>
        <family val="2"/>
        <scheme val="minor"/>
      </rPr>
      <t>bei der Aufnahme von Kindern mit Behinderung beträgt die maximale Gruppenstärke 11.</t>
    </r>
  </si>
  <si>
    <r>
      <t xml:space="preserve"> Maximale Gruppengröße 25 Kinder; </t>
    </r>
    <r>
      <rPr>
        <sz val="12"/>
        <color rgb="FFC00000"/>
        <rFont val="Calibri"/>
        <family val="2"/>
        <scheme val="minor"/>
      </rPr>
      <t>bei der Aufnahme von Kinder mit Behinderung beträgt die maximale Gruppenstärke 20,</t>
    </r>
    <r>
      <rPr>
        <sz val="12"/>
        <color theme="1"/>
        <rFont val="Calibri"/>
        <family val="2"/>
        <scheme val="minor"/>
      </rPr>
      <t xml:space="preserve"> dabei zählen </t>
    </r>
  </si>
  <si>
    <r>
      <rPr>
        <sz val="12"/>
        <color indexed="8"/>
        <rFont val="Wingdings"/>
        <charset val="2"/>
      </rPr>
      <t xml:space="preserve">ð </t>
    </r>
    <r>
      <rPr>
        <sz val="12"/>
        <color indexed="8"/>
        <rFont val="Calibri"/>
        <family val="2"/>
      </rPr>
      <t>Kinder vom vollendeten 3. Lebensjahr bis zum Schuleintritt bzw. im Schulalter mit dem Faktor 1,</t>
    </r>
    <r>
      <rPr>
        <sz val="12"/>
        <color theme="9" tint="-0.249977111117893"/>
        <rFont val="Calibri"/>
        <family val="2"/>
      </rPr>
      <t xml:space="preserve"> </t>
    </r>
    <r>
      <rPr>
        <sz val="12"/>
        <color rgb="FFC00000"/>
        <rFont val="Calibri"/>
        <family val="2"/>
      </rPr>
      <t>Kinder mit Behinderung Faktor 3</t>
    </r>
  </si>
  <si>
    <t>Erläuterung:</t>
  </si>
  <si>
    <r>
      <rPr>
        <sz val="12"/>
        <color indexed="8"/>
        <rFont val="Wingdings"/>
        <charset val="2"/>
      </rPr>
      <t xml:space="preserve">ð </t>
    </r>
    <r>
      <rPr>
        <sz val="12"/>
        <color indexed="8"/>
        <rFont val="Calibri"/>
        <family val="2"/>
      </rPr>
      <t xml:space="preserve">Kinder vom vollendeten 2. bis zum vollendeten 3. Lebensjahr mit dem Faktor 1,5, </t>
    </r>
    <r>
      <rPr>
        <sz val="12"/>
        <color rgb="FFC00000"/>
        <rFont val="Calibri"/>
        <family val="2"/>
      </rPr>
      <t>Kinder mit Behinderung zweifacher Faktor</t>
    </r>
    <r>
      <rPr>
        <sz val="12"/>
        <color theme="9" tint="-0.249977111117893"/>
        <rFont val="Calibri"/>
        <family val="2"/>
      </rPr>
      <t xml:space="preserve"> </t>
    </r>
  </si>
  <si>
    <r>
      <rPr>
        <sz val="12"/>
        <color indexed="8"/>
        <rFont val="Wingdings"/>
        <charset val="2"/>
      </rPr>
      <t xml:space="preserve">ð </t>
    </r>
    <r>
      <rPr>
        <sz val="12"/>
        <color indexed="8"/>
        <rFont val="Calibri"/>
        <family val="2"/>
      </rPr>
      <t xml:space="preserve">Kinder bis zum vollendeten 2. Lebensjahr mit dem Faktor 2,5, </t>
    </r>
    <r>
      <rPr>
        <sz val="12"/>
        <color rgb="FFC00000"/>
        <rFont val="Calibri"/>
        <family val="2"/>
      </rPr>
      <t xml:space="preserve">Kinder mit Behinderung zweifacher Faktor </t>
    </r>
  </si>
  <si>
    <t>Gruppenfunktion*</t>
  </si>
  <si>
    <t xml:space="preserve"> Krippe, Kindergarten, Hort oder Altersübergreifende Gruppe benennen</t>
  </si>
  <si>
    <t>Name der Kindertagesstätte:</t>
  </si>
  <si>
    <t xml:space="preserve">1. Angaben zur Berechnung des Mindestpersonalbedarfs der Kindertageseinrichtung </t>
  </si>
  <si>
    <t>Mindestpersonalbedarf nach § 25c Abs. 1 - 3 HKJGB:</t>
  </si>
  <si>
    <r>
      <t>Betreuungs-mittelwert</t>
    </r>
    <r>
      <rPr>
        <b/>
        <vertAlign val="superscript"/>
        <sz val="14"/>
        <color theme="1"/>
        <rFont val="Arial"/>
        <family val="2"/>
      </rPr>
      <t>1</t>
    </r>
  </si>
  <si>
    <r>
      <t xml:space="preserve">vertragl. aufgenommene Kinder </t>
    </r>
    <r>
      <rPr>
        <b/>
        <vertAlign val="superscript"/>
        <sz val="14"/>
        <color theme="1"/>
        <rFont val="Arial"/>
        <family val="2"/>
      </rPr>
      <t>2</t>
    </r>
  </si>
  <si>
    <t>in altersübergreifenden Gruppen</t>
  </si>
  <si>
    <r>
      <t xml:space="preserve">Kinder mit Behinderung* incl. </t>
    </r>
    <r>
      <rPr>
        <b/>
        <sz val="14"/>
        <color rgb="FFFF0000"/>
        <rFont val="Arial"/>
        <family val="2"/>
      </rPr>
      <t>Platzreduzierung</t>
    </r>
  </si>
  <si>
    <t xml:space="preserve">Netto-Mindestpersonalbedarf </t>
  </si>
  <si>
    <t>22 % Ausfallzeiten zusätzlich zum  Netto-Mindestpersonalbedarf</t>
  </si>
  <si>
    <t>wöchentliche Sollarbeitszeit einer Vollzeitstelle für die Leitungskraft</t>
  </si>
  <si>
    <t>Summe Mindestpersonalbedarf ohne Leitung</t>
  </si>
  <si>
    <t>bitte eintragen!</t>
  </si>
  <si>
    <r>
      <t>20 % Leitungszeit zusätzlich zum Netto-Mindestpersonalbedarf</t>
    </r>
    <r>
      <rPr>
        <b/>
        <vertAlign val="superscript"/>
        <sz val="14"/>
        <color theme="1"/>
        <rFont val="Arial"/>
        <family val="2"/>
      </rPr>
      <t>3</t>
    </r>
  </si>
  <si>
    <t xml:space="preserve">Summe </t>
  </si>
  <si>
    <r>
      <rPr>
        <vertAlign val="superscript"/>
        <sz val="14"/>
        <rFont val="Arial"/>
        <family val="2"/>
      </rPr>
      <t>1</t>
    </r>
    <r>
      <rPr>
        <sz val="14"/>
        <rFont val="Arial"/>
        <family val="2"/>
      </rPr>
      <t>Betreuungsmittelwerte der vertragl. oder satzungsgemäß vereinbarten wöchentl. Betreuungszeit der Kinder (bis zu 25 Std. = 22,5 Std.; mehr als 25 bis zu 35 Std. = 30 Std.; mehr als 35 bis unter 45 Std. = 42,5 Std.; 45 Std. und mehr = 50 Std.)</t>
    </r>
  </si>
  <si>
    <t>* Kinder mit Behinderung sind entsprechend ihrem Betreuungsmittelwert und der Platzreduzierung einzutragen. Siehe Gruppenreduzierung</t>
  </si>
  <si>
    <r>
      <rPr>
        <vertAlign val="superscript"/>
        <sz val="14"/>
        <rFont val="Arial"/>
        <family val="2"/>
      </rPr>
      <t>2</t>
    </r>
    <r>
      <rPr>
        <sz val="14"/>
        <rFont val="Arial"/>
        <family val="2"/>
      </rPr>
      <t xml:space="preserve">Teilen sich mehrere Kinder einen Platz, gelten diese als ein Kind, sofern die Summe der wöchentl. Betreuungszeit der einzelnen Kinder 50 Std./Woche nicht überschreitet. Der Fachkraftfaktor bestimmt sich dann nach dem Alter des jeweils jüngsten Kindes und der Betreuungsmittelwert nach der Summe der wöchentl. Betreuungszeit der einzelnen Kinder.  </t>
    </r>
  </si>
  <si>
    <r>
      <rPr>
        <vertAlign val="superscript"/>
        <sz val="14"/>
        <rFont val="Arial"/>
        <family val="2"/>
      </rPr>
      <t>3</t>
    </r>
    <r>
      <rPr>
        <sz val="14"/>
        <rFont val="Arial"/>
        <family val="2"/>
      </rPr>
      <t xml:space="preserve">Nach § 25c Abs. 3 HKJGB sind für die Leitungstätigkeit zusätzliche Zeiten im Umfang von 20 % des Netto-Mindestpersonalbedarfs vorzuhalten. Die Berechnung berücksichtigt </t>
    </r>
    <r>
      <rPr>
        <b/>
        <sz val="14"/>
        <rFont val="Arial"/>
        <family val="2"/>
      </rPr>
      <t>die gesetzliche Vorgabe von maximal 1,5 Vollzeitstellen.</t>
    </r>
    <r>
      <rPr>
        <sz val="14"/>
        <rFont val="Arial"/>
        <family val="2"/>
      </rPr>
      <t xml:space="preserve"> Die entsprechende Stundenzahl wird auf Basis der Sollarbeitszeit berechnet. </t>
    </r>
  </si>
  <si>
    <t xml:space="preserve">Die im folgenden erhobenen personenbezogenen Daten sind verpflichtende Angaben zum Schutz von Kindern in Kindertageseinrichtungen nach den §§ 45-48 SGB VIII in Verbindung mit § 15 HKJGB. Sie werden ausschließlich zum Zweck der Aufgabenerfüllung verwendet und ggf. in einem automatisierten Verfahren gespeichert. Die betroffenen Personen sind hiervon in geeigneter Weise in Kenntnis zu setzen. </t>
  </si>
  <si>
    <t>2.1 Angaben zur Einrichtungsleitung*:</t>
  </si>
  <si>
    <r>
      <t>Führungszeugnis vom</t>
    </r>
    <r>
      <rPr>
        <b/>
        <vertAlign val="superscript"/>
        <sz val="14"/>
        <color theme="1"/>
        <rFont val="Arial"/>
        <family val="2"/>
      </rPr>
      <t>1</t>
    </r>
  </si>
  <si>
    <r>
      <t>Funktion</t>
    </r>
    <r>
      <rPr>
        <b/>
        <vertAlign val="superscript"/>
        <sz val="14"/>
        <color theme="1"/>
        <rFont val="Arial"/>
        <family val="2"/>
      </rPr>
      <t>2</t>
    </r>
  </si>
  <si>
    <t>wöchentliche Arbeitszeit</t>
  </si>
  <si>
    <r>
      <t xml:space="preserve">*Nach § 25c Abs. 3 HKJGB sind für die Leitungstätigkeit zusätzliche Zeiten im Umfang von 20 % des auf S.1 ermittelten Netto-Mindestpersonalbedarfs vorzuhalten, jedoch höchstens im Umfang von 1,5 Vollzeitstellen. </t>
    </r>
    <r>
      <rPr>
        <b/>
        <sz val="14"/>
        <rFont val="Arial"/>
        <family val="2"/>
      </rPr>
      <t>Über diesen Umfang hinaus gehende Stunden der hier aufgeführten Person(en) können unter 2.3 (päd. Personal) aufgeführt werden.</t>
    </r>
  </si>
  <si>
    <t>Summe Leitungszeiten (20 % zusätzlich zum Netto-Mindestpersonalbedarf, gesetzliches max. 1,5 Vollzeitstellen):</t>
  </si>
  <si>
    <t xml:space="preserve">Differenz*: </t>
  </si>
  <si>
    <t>2.2 Angaben zu Personen mit fachfremder Ausbildung mit Genehmigung des Jugendamtes zum Einsatz als Fachkraft zur Mitarbeit**:</t>
  </si>
  <si>
    <r>
      <t>Führungszeugnis vom</t>
    </r>
    <r>
      <rPr>
        <b/>
        <vertAlign val="superscript"/>
        <sz val="14"/>
        <rFont val="Arial"/>
        <family val="2"/>
      </rPr>
      <t>1</t>
    </r>
  </si>
  <si>
    <t>Genehmigung des Jugendamtes vom**:</t>
  </si>
  <si>
    <r>
      <t>wöchentliche Arbeitszeit</t>
    </r>
    <r>
      <rPr>
        <b/>
        <vertAlign val="superscript"/>
        <sz val="14"/>
        <rFont val="Arial"/>
        <family val="2"/>
      </rPr>
      <t xml:space="preserve"> </t>
    </r>
  </si>
  <si>
    <r>
      <t xml:space="preserve">**Personen mit fachfremder Ausbildung, für die nach § 25b Abs. 2 Satz 1 Nr. 6 HKJGB die Genehmigung des Jugend-amtes vorliegt, können nach § 25b Abs. 2 Satz 2 HKJGB mit einem Stundenumfang </t>
    </r>
    <r>
      <rPr>
        <b/>
        <sz val="14"/>
        <rFont val="Arial"/>
        <family val="2"/>
      </rPr>
      <t>von bis zu 15 % des Mindestpersonalbedarfs ohne Leitungszeiten auf den Mindestpersonalbedarf angerechnet werden 
(n</t>
    </r>
    <r>
      <rPr>
        <sz val="14"/>
        <rFont val="Arial"/>
        <family val="2"/>
      </rPr>
      <t>icht anrechenbare Zeiten sind Zeiten als Zusatzpersonal, s. 2.5)</t>
    </r>
  </si>
  <si>
    <t>15 % des Mindest- personalbedarfs ohne Leitungszeiten</t>
  </si>
  <si>
    <t>Auf den Mindestpersonal-bedarf anrechenbare Stunden</t>
  </si>
  <si>
    <r>
      <rPr>
        <vertAlign val="superscript"/>
        <sz val="14"/>
        <rFont val="Arial"/>
        <family val="2"/>
      </rPr>
      <t>1</t>
    </r>
    <r>
      <rPr>
        <b/>
        <sz val="14"/>
        <rFont val="Arial"/>
        <family val="2"/>
      </rPr>
      <t xml:space="preserve">Hier bitte nur das Datum des letzten Führungszeugnisses eintragen, keine Führungszeugnisse in der Anlage beifügen! </t>
    </r>
    <r>
      <rPr>
        <sz val="14"/>
        <rFont val="Arial"/>
        <family val="2"/>
      </rPr>
      <t xml:space="preserve">Die Bestimmungen zum Datenschutz nach § 72a Abs. 5 SGB VIII sind zu beachten. </t>
    </r>
  </si>
  <si>
    <r>
      <rPr>
        <vertAlign val="superscript"/>
        <sz val="14"/>
        <rFont val="Arial"/>
        <family val="2"/>
      </rPr>
      <t xml:space="preserve">2 </t>
    </r>
    <r>
      <rPr>
        <sz val="14"/>
        <rFont val="Arial"/>
        <family val="2"/>
      </rPr>
      <t>Falls Mitarbeiterinnen oder Mitarbeiter mehrere Funktionen wahrnehmen (z.B. Leitungskraft oder Integrationskraft und Fachkraft in der Gruppe), weisen Sie diese Personen bitte mehrfach - getrennt nach der Funktion - aus und geben jeweils die Stundenzahl/Woche an, die für die betreffende Funktion eingesetzt werden.</t>
    </r>
  </si>
  <si>
    <t>2.3 Angaben zum pädagogischen Personal (§ 25c i.V. mit § 25b HKJGB), ohne Leitungszeiten und Personen mit fachfremder Ausbildung (dazu s. oben):</t>
  </si>
  <si>
    <r>
      <t>Funktion</t>
    </r>
    <r>
      <rPr>
        <b/>
        <vertAlign val="superscript"/>
        <sz val="14"/>
        <rFont val="Arial"/>
        <family val="2"/>
      </rPr>
      <t>2</t>
    </r>
  </si>
  <si>
    <r>
      <t>wöchentliche Arbeitszeit</t>
    </r>
    <r>
      <rPr>
        <b/>
        <vertAlign val="superscript"/>
        <sz val="14"/>
        <rFont val="Arial"/>
        <family val="2"/>
      </rPr>
      <t>3</t>
    </r>
  </si>
  <si>
    <t>Summe päd. Personal:</t>
  </si>
  <si>
    <t>Genehmigtes fachfremdes Personal, max. 15 %, s. 2.2:</t>
  </si>
  <si>
    <t>Summe päd. Personal und genehmigtes fachfremdes Personal:</t>
  </si>
  <si>
    <t>Mindestpersonalbedarf nach § 25c Abs. 1 - 3 HKJGB (s. 1.):</t>
  </si>
  <si>
    <t>Differenz:</t>
  </si>
  <si>
    <r>
      <rPr>
        <vertAlign val="superscript"/>
        <sz val="14"/>
        <rFont val="Arial"/>
        <family val="2"/>
      </rPr>
      <t>1</t>
    </r>
    <r>
      <rPr>
        <sz val="14"/>
        <rFont val="Arial"/>
        <family val="2"/>
      </rPr>
      <t xml:space="preserve"> </t>
    </r>
    <r>
      <rPr>
        <b/>
        <sz val="14"/>
        <rFont val="Arial"/>
        <family val="2"/>
      </rPr>
      <t xml:space="preserve">Hier bitte nur das Datum des letzten Führungszeugnisses eintragen, keine Führungszeugnisse in der Anlage beifügen! </t>
    </r>
    <r>
      <rPr>
        <sz val="14"/>
        <rFont val="Arial"/>
        <family val="2"/>
      </rPr>
      <t xml:space="preserve">Die Bestimmungen zum Datenschutz nach § 72a Abs. 5 SGB VIII sind zu beachten. </t>
    </r>
  </si>
  <si>
    <r>
      <rPr>
        <vertAlign val="superscript"/>
        <sz val="14"/>
        <rFont val="Arial"/>
        <family val="2"/>
      </rPr>
      <t>3</t>
    </r>
    <r>
      <rPr>
        <sz val="14"/>
        <rFont val="Arial"/>
        <family val="2"/>
      </rPr>
      <t xml:space="preserve"> Bei Personen im Anerkennungsjahr ist hier nach § 25b Abs. 2 Satz 1 Nr. 3 HKJGB i.V.m. § 25c Abs. 4 HKJGB nur eine 50 % Anrechnung möglich. Im Falle einer vorherigen Ausbildung als Sozialassistentin/Sozialassistent ist eine Anrechnung der kompletten Stundenzahl nach § 25b Abs. 2 Satz 1 Nr. 5 HKJGB möglich. </t>
    </r>
  </si>
  <si>
    <t>2.4 Angaben zum weiteren pädagogischen Personal für Integration, Sprachförderung, etc.:</t>
  </si>
  <si>
    <t>Summe Arbeitsstunden:</t>
  </si>
  <si>
    <t>2.5 Angaben zum weiteren Personal (Zusatzkraft, Freiwilligendienst, Hauswirtschaftskraft, etc.):</t>
  </si>
  <si>
    <t>:</t>
  </si>
  <si>
    <r>
      <rPr>
        <vertAlign val="superscript"/>
        <sz val="14"/>
        <rFont val="Arial"/>
        <family val="2"/>
      </rPr>
      <t>1</t>
    </r>
    <r>
      <rPr>
        <sz val="14"/>
        <rFont val="Arial"/>
        <family val="2"/>
      </rPr>
      <t xml:space="preserve"> Im Rahmen der Prüfung der Voraussetzungen zur Erteilung einer Betriebserlaubnis ist nach § 45 Abs. 3 Nr. 2 SGB VIII im Hinblick auf die Eignung des Personals nachzuweisen, dass die Vorlage und Prüfung von aufgabenspezifischen Ausbildungsnachweisen sowie von Führungszeugnissen nach § 30 Abs. 5 und § 30a Abs.1 des Bundeszentralregistergesetzes sichergestellt ist. </t>
    </r>
    <r>
      <rPr>
        <b/>
        <sz val="14"/>
        <rFont val="Arial"/>
        <family val="2"/>
      </rPr>
      <t xml:space="preserve">Hier bitte nur das Datum des letzten Führungszeugnisses eintragen, keine Führungszeugnisse in der Anlage beifügen! </t>
    </r>
    <r>
      <rPr>
        <sz val="14"/>
        <rFont val="Arial"/>
        <family val="2"/>
      </rPr>
      <t xml:space="preserve">Die Bestimmungen zum Datenschutz nach § 72a Abs. 5 SGB VIII sind zu beachten. </t>
    </r>
  </si>
  <si>
    <t xml:space="preserve">Bei Bedarf weiteres Blatt als Anlage beifügen </t>
  </si>
  <si>
    <t xml:space="preserve">Kontrollsumme darf 25 nicht überschreiten. 
</t>
  </si>
  <si>
    <r>
      <t xml:space="preserve">In Krippengruppen nicht mehr als 12 Kinder, </t>
    </r>
    <r>
      <rPr>
        <sz val="12"/>
        <color theme="5" tint="-0.249977111117893"/>
        <rFont val="Calibri"/>
        <family val="2"/>
        <scheme val="minor"/>
      </rPr>
      <t>bei der Aufnahme von Kindern mit Behinderung beträgt die maximale Gruppenstärke 11.</t>
    </r>
  </si>
  <si>
    <r>
      <t xml:space="preserve">gleichzeitig anwesende Kinder in der Gruppe*                             </t>
    </r>
    <r>
      <rPr>
        <sz val="14"/>
        <color theme="1"/>
        <rFont val="Arial"/>
        <family val="2"/>
      </rPr>
      <t xml:space="preserve">                                                           (im Sinne von vertragl. oder satzungsgemäß aufgenommenen Kindern)</t>
    </r>
  </si>
  <si>
    <r>
      <rPr>
        <b/>
        <sz val="14"/>
        <color theme="1"/>
        <rFont val="Arial"/>
        <family val="2"/>
      </rPr>
      <t xml:space="preserve">Kontrollsumme </t>
    </r>
    <r>
      <rPr>
        <sz val="14"/>
        <color theme="1"/>
        <rFont val="Arial"/>
        <family val="2"/>
      </rPr>
      <t>(darf 25 nicht überschreiten)</t>
    </r>
  </si>
  <si>
    <t xml:space="preserve">Kinder 2-3 Jahre </t>
  </si>
  <si>
    <r>
      <rPr>
        <b/>
        <sz val="14"/>
        <color theme="1"/>
        <rFont val="Arial"/>
        <family val="2"/>
      </rPr>
      <t xml:space="preserve">Kontrollsumme                                                   </t>
    </r>
    <r>
      <rPr>
        <sz val="14"/>
        <color theme="1"/>
        <rFont val="Arial"/>
        <family val="2"/>
      </rPr>
      <t>(darf 25 nicht überschreiten)</t>
    </r>
  </si>
  <si>
    <t>Gruppe 9</t>
  </si>
  <si>
    <r>
      <t xml:space="preserve">Gruppenreduzierung bei </t>
    </r>
    <r>
      <rPr>
        <b/>
        <u/>
        <sz val="11"/>
        <color theme="1"/>
        <rFont val="Arial"/>
        <family val="2"/>
      </rPr>
      <t>einem</t>
    </r>
    <r>
      <rPr>
        <sz val="11"/>
        <color theme="1"/>
        <rFont val="Arial"/>
        <family val="2"/>
      </rPr>
      <t xml:space="preserve"> </t>
    </r>
    <r>
      <rPr>
        <sz val="11"/>
        <color theme="5"/>
        <rFont val="Arial"/>
        <family val="2"/>
      </rPr>
      <t>Kind mit Behinderung</t>
    </r>
    <r>
      <rPr>
        <sz val="11"/>
        <color theme="1"/>
        <rFont val="Arial"/>
        <family val="2"/>
      </rPr>
      <t xml:space="preserve"> 
</t>
    </r>
    <r>
      <rPr>
        <u/>
        <sz val="11"/>
        <color theme="1"/>
        <rFont val="Arial"/>
        <family val="2"/>
      </rPr>
      <t>in einer</t>
    </r>
    <r>
      <rPr>
        <sz val="11"/>
        <color theme="1"/>
        <rFont val="Arial"/>
        <family val="2"/>
      </rPr>
      <t xml:space="preserve"> Kindergartengruppe (ab dem vollendeten 3. Lebensjahr)
Gemäß Ziffer 4.5 der Vereinbarung zur Integration von Kindern werden Kinder ab dem vollendeten 3. Lebensjahr mit dem </t>
    </r>
    <r>
      <rPr>
        <b/>
        <u/>
        <sz val="11"/>
        <color theme="1"/>
        <rFont val="Arial"/>
        <family val="2"/>
      </rPr>
      <t>3-fachen Faktor</t>
    </r>
    <r>
      <rPr>
        <sz val="11"/>
        <color theme="1"/>
        <rFont val="Arial"/>
        <family val="2"/>
      </rPr>
      <t xml:space="preserve"> nach § 25d (1) Nr. 2 und Nr. 3 HKJGB berechnet.
Die Gruppengröße darf bei Aufnahme von Kindern mit Behinderung jedoch 20 nicht überschreiten. Von daher reduziert sich die Gruppenstärke mit </t>
    </r>
    <r>
      <rPr>
        <b/>
        <u/>
        <sz val="11"/>
        <color theme="1"/>
        <rFont val="Arial"/>
        <family val="2"/>
      </rPr>
      <t xml:space="preserve">Aufnahme eines </t>
    </r>
    <r>
      <rPr>
        <b/>
        <u/>
        <sz val="11"/>
        <color theme="5"/>
        <rFont val="Arial"/>
        <family val="2"/>
      </rPr>
      <t>Kindes mit Behinderun</t>
    </r>
    <r>
      <rPr>
        <b/>
        <u/>
        <sz val="11"/>
        <color theme="1"/>
        <rFont val="Arial"/>
        <family val="2"/>
      </rPr>
      <t>g auf 20 Kinder</t>
    </r>
    <r>
      <rPr>
        <sz val="11"/>
        <color theme="1"/>
        <rFont val="Arial"/>
        <family val="2"/>
      </rPr>
      <t xml:space="preserve">. </t>
    </r>
  </si>
  <si>
    <r>
      <rPr>
        <sz val="11"/>
        <color theme="1"/>
        <rFont val="Arial"/>
        <family val="2"/>
      </rPr>
      <t xml:space="preserve">Das </t>
    </r>
    <r>
      <rPr>
        <sz val="11"/>
        <color theme="5"/>
        <rFont val="Arial"/>
        <family val="2"/>
      </rPr>
      <t>Kind mit Behinderung</t>
    </r>
    <r>
      <rPr>
        <sz val="11"/>
        <color theme="1"/>
        <rFont val="Arial"/>
        <family val="2"/>
      </rPr>
      <t xml:space="preserve"> nimmt zur Berechnung der Fachkraftstunden somit </t>
    </r>
    <r>
      <rPr>
        <b/>
        <u/>
        <sz val="11"/>
        <color theme="1"/>
        <rFont val="Arial"/>
        <family val="2"/>
      </rPr>
      <t>6 Plätze</t>
    </r>
    <r>
      <rPr>
        <sz val="11"/>
        <color theme="1"/>
        <rFont val="Arial"/>
        <family val="2"/>
      </rPr>
      <t xml:space="preserve"> zu seinem vertraglich vereinbarten Betreuungsmittelwert ein.</t>
    </r>
  </si>
  <si>
    <r>
      <t xml:space="preserve">Gruppenreduzierung bei </t>
    </r>
    <r>
      <rPr>
        <b/>
        <u/>
        <sz val="11"/>
        <color theme="1"/>
        <rFont val="Arial"/>
        <family val="2"/>
      </rPr>
      <t>zwei</t>
    </r>
    <r>
      <rPr>
        <sz val="11"/>
        <color theme="1"/>
        <rFont val="Arial"/>
        <family val="2"/>
      </rPr>
      <t xml:space="preserve"> </t>
    </r>
    <r>
      <rPr>
        <sz val="11"/>
        <color theme="5"/>
        <rFont val="Arial"/>
        <family val="2"/>
      </rPr>
      <t xml:space="preserve">Kindern mit Behinderung </t>
    </r>
    <r>
      <rPr>
        <sz val="11"/>
        <color theme="1"/>
        <rFont val="Arial"/>
        <family val="2"/>
      </rPr>
      <t xml:space="preserve">
</t>
    </r>
    <r>
      <rPr>
        <u/>
        <sz val="11"/>
        <color theme="1"/>
        <rFont val="Arial"/>
        <family val="2"/>
      </rPr>
      <t>in einer</t>
    </r>
    <r>
      <rPr>
        <sz val="11"/>
        <color theme="1"/>
        <rFont val="Arial"/>
        <family val="2"/>
      </rPr>
      <t xml:space="preserve"> Kindergartengruppe (ab dem vollendeten 3. Lebensjahr)
Gemäß Ziffer 4.5 der Vereinbarung zur Integration von Kindern werden Kinder ab dem vollendeten 3. Lebensjahr mit dem </t>
    </r>
    <r>
      <rPr>
        <b/>
        <u/>
        <sz val="11"/>
        <color theme="1"/>
        <rFont val="Arial"/>
        <family val="2"/>
      </rPr>
      <t>3-fachen Faktor</t>
    </r>
    <r>
      <rPr>
        <sz val="11"/>
        <color theme="1"/>
        <rFont val="Arial"/>
        <family val="2"/>
      </rPr>
      <t xml:space="preserve"> nach § 25d (1) Nr. 2 und Nr. 3 HKJGB berechnet.
Die Gruppengröße darf bei Aufnahme von Kindern mit Behinderung jedoch 20 nicht überschreiten. Von daher reduziert sich die Gruppenstärke mit </t>
    </r>
    <r>
      <rPr>
        <b/>
        <u/>
        <sz val="11"/>
        <color theme="1"/>
        <rFont val="Arial"/>
        <family val="2"/>
      </rPr>
      <t xml:space="preserve">Aufnahme eines </t>
    </r>
    <r>
      <rPr>
        <b/>
        <u/>
        <sz val="11"/>
        <color theme="5"/>
        <rFont val="Arial"/>
        <family val="2"/>
      </rPr>
      <t>Kindes mit Behinderung</t>
    </r>
    <r>
      <rPr>
        <b/>
        <u/>
        <sz val="11"/>
        <color theme="1"/>
        <rFont val="Arial"/>
        <family val="2"/>
      </rPr>
      <t xml:space="preserve"> auf 20 Kinder</t>
    </r>
    <r>
      <rPr>
        <sz val="11"/>
        <color theme="1"/>
        <rFont val="Arial"/>
        <family val="2"/>
      </rPr>
      <t xml:space="preserve">. </t>
    </r>
  </si>
  <si>
    <r>
      <t xml:space="preserve">Das </t>
    </r>
    <r>
      <rPr>
        <b/>
        <u/>
        <sz val="11"/>
        <color theme="1"/>
        <rFont val="Arial"/>
        <family val="2"/>
      </rPr>
      <t>erste</t>
    </r>
    <r>
      <rPr>
        <sz val="11"/>
        <color theme="1"/>
        <rFont val="Arial"/>
        <family val="2"/>
      </rPr>
      <t xml:space="preserve"> </t>
    </r>
    <r>
      <rPr>
        <sz val="11"/>
        <color theme="5"/>
        <rFont val="Arial"/>
        <family val="2"/>
      </rPr>
      <t>Kind mit Behinderung</t>
    </r>
    <r>
      <rPr>
        <sz val="11"/>
        <color theme="1"/>
        <rFont val="Arial"/>
        <family val="2"/>
      </rPr>
      <t xml:space="preserve"> nimmt zur Berechnung der Fachkraftstunden somit </t>
    </r>
    <r>
      <rPr>
        <b/>
        <u/>
        <sz val="11"/>
        <color theme="1"/>
        <rFont val="Arial"/>
        <family val="2"/>
      </rPr>
      <t>4 Plätze</t>
    </r>
    <r>
      <rPr>
        <sz val="11"/>
        <color theme="1"/>
        <rFont val="Arial"/>
        <family val="2"/>
      </rPr>
      <t xml:space="preserve"> und das </t>
    </r>
    <r>
      <rPr>
        <b/>
        <u/>
        <sz val="11"/>
        <color theme="1"/>
        <rFont val="Arial"/>
        <family val="2"/>
      </rPr>
      <t>zweite</t>
    </r>
    <r>
      <rPr>
        <sz val="11"/>
        <color theme="1"/>
        <rFont val="Arial"/>
        <family val="2"/>
      </rPr>
      <t xml:space="preserve"> </t>
    </r>
    <r>
      <rPr>
        <sz val="11"/>
        <color theme="5"/>
        <rFont val="Arial"/>
        <family val="2"/>
      </rPr>
      <t>Kind mit Behinderung</t>
    </r>
    <r>
      <rPr>
        <sz val="11"/>
        <color theme="1"/>
        <rFont val="Arial"/>
        <family val="2"/>
      </rPr>
      <t xml:space="preserve"> </t>
    </r>
    <r>
      <rPr>
        <b/>
        <u/>
        <sz val="11"/>
        <color theme="1"/>
        <rFont val="Arial"/>
        <family val="2"/>
      </rPr>
      <t>3 Plätze</t>
    </r>
    <r>
      <rPr>
        <sz val="11"/>
        <color theme="1"/>
        <rFont val="Arial"/>
        <family val="2"/>
      </rPr>
      <t xml:space="preserve"> zu seinem vertraglich vereinbarten Betreuungsmittelwert ein.</t>
    </r>
  </si>
  <si>
    <r>
      <t xml:space="preserve">Gruppenreduzierung bei </t>
    </r>
    <r>
      <rPr>
        <b/>
        <u/>
        <sz val="11"/>
        <color theme="1"/>
        <rFont val="Arial"/>
        <family val="2"/>
      </rPr>
      <t>drei</t>
    </r>
    <r>
      <rPr>
        <sz val="11"/>
        <color theme="1"/>
        <rFont val="Arial"/>
        <family val="2"/>
      </rPr>
      <t xml:space="preserve"> </t>
    </r>
    <r>
      <rPr>
        <sz val="11"/>
        <color theme="5"/>
        <rFont val="Arial"/>
        <family val="2"/>
      </rPr>
      <t xml:space="preserve">Kindern mit Behinderung </t>
    </r>
    <r>
      <rPr>
        <sz val="11"/>
        <color theme="1"/>
        <rFont val="Arial"/>
        <family val="2"/>
      </rPr>
      <t xml:space="preserve">
</t>
    </r>
    <r>
      <rPr>
        <u/>
        <sz val="11"/>
        <color theme="1"/>
        <rFont val="Arial"/>
        <family val="2"/>
      </rPr>
      <t>in einer</t>
    </r>
    <r>
      <rPr>
        <sz val="11"/>
        <color theme="1"/>
        <rFont val="Arial"/>
        <family val="2"/>
      </rPr>
      <t xml:space="preserve"> Kindergartengruppe (ab dem vollendeten 3. Lebensjahr)
Gemäß Ziffer 4.5 der Vereinbarung zur Integration von Kindern werden Kinder ab dem vollendeten 3. Lebensjahr mit dem</t>
    </r>
    <r>
      <rPr>
        <b/>
        <u/>
        <sz val="11"/>
        <color theme="1"/>
        <rFont val="Arial"/>
        <family val="2"/>
      </rPr>
      <t xml:space="preserve"> 3-fachen Fakto</t>
    </r>
    <r>
      <rPr>
        <sz val="11"/>
        <color theme="1"/>
        <rFont val="Arial"/>
        <family val="2"/>
      </rPr>
      <t>r nach § 25d (1) Nr. 2 und Nr. 3 HKJGB berechnet.</t>
    </r>
  </si>
  <si>
    <r>
      <t>Jedes</t>
    </r>
    <r>
      <rPr>
        <sz val="11"/>
        <color theme="5"/>
        <rFont val="Arial"/>
        <family val="2"/>
      </rPr>
      <t xml:space="preserve"> Kind mit Behinderung</t>
    </r>
    <r>
      <rPr>
        <sz val="11"/>
        <color theme="1"/>
        <rFont val="Arial"/>
        <family val="2"/>
      </rPr>
      <t xml:space="preserve"> nimmt zur Berechnung der Fachkraftstunden somit </t>
    </r>
    <r>
      <rPr>
        <b/>
        <u/>
        <sz val="11"/>
        <color theme="1"/>
        <rFont val="Arial"/>
        <family val="2"/>
      </rPr>
      <t>3 Plätze</t>
    </r>
    <r>
      <rPr>
        <sz val="11"/>
        <color theme="1"/>
        <rFont val="Arial"/>
        <family val="2"/>
      </rPr>
      <t xml:space="preserve"> zu seinem vertraglich vereinbarten Betreuungsmittelwert ein.
Die Gruppe reduziert sich auf </t>
    </r>
    <r>
      <rPr>
        <b/>
        <u/>
        <sz val="11"/>
        <color theme="1"/>
        <rFont val="Arial"/>
        <family val="2"/>
      </rPr>
      <t>19 Kinder</t>
    </r>
    <r>
      <rPr>
        <sz val="11"/>
        <color theme="1"/>
        <rFont val="Arial"/>
        <family val="2"/>
      </rPr>
      <t xml:space="preserve">, inklusive der </t>
    </r>
    <r>
      <rPr>
        <b/>
        <u/>
        <sz val="11"/>
        <color theme="1"/>
        <rFont val="Arial"/>
        <family val="2"/>
      </rPr>
      <t>drei</t>
    </r>
    <r>
      <rPr>
        <sz val="11"/>
        <color theme="1"/>
        <rFont val="Arial"/>
        <family val="2"/>
      </rPr>
      <t xml:space="preserve"> </t>
    </r>
    <r>
      <rPr>
        <sz val="11"/>
        <color theme="5"/>
        <rFont val="Arial"/>
        <family val="2"/>
      </rPr>
      <t>Kinder mit Behinderung</t>
    </r>
    <r>
      <rPr>
        <sz val="11"/>
        <color theme="1"/>
        <rFont val="Arial"/>
        <family val="2"/>
      </rPr>
      <t>.</t>
    </r>
  </si>
  <si>
    <r>
      <t>Gruppenreduzierung bei</t>
    </r>
    <r>
      <rPr>
        <b/>
        <sz val="11"/>
        <color theme="1"/>
        <rFont val="Arial"/>
        <family val="2"/>
      </rPr>
      <t xml:space="preserve"> </t>
    </r>
    <r>
      <rPr>
        <b/>
        <u/>
        <sz val="11"/>
        <color theme="1"/>
        <rFont val="Arial"/>
        <family val="2"/>
      </rPr>
      <t>vier</t>
    </r>
    <r>
      <rPr>
        <sz val="11"/>
        <color theme="5"/>
        <rFont val="Arial"/>
        <family val="2"/>
      </rPr>
      <t xml:space="preserve"> Kindern mit Behinderung</t>
    </r>
    <r>
      <rPr>
        <sz val="11"/>
        <color theme="1"/>
        <rFont val="Arial"/>
        <family val="2"/>
      </rPr>
      <t xml:space="preserve"> 
</t>
    </r>
    <r>
      <rPr>
        <u/>
        <sz val="11"/>
        <color theme="1"/>
        <rFont val="Arial"/>
        <family val="2"/>
      </rPr>
      <t>in einer</t>
    </r>
    <r>
      <rPr>
        <sz val="11"/>
        <color theme="1"/>
        <rFont val="Arial"/>
        <family val="2"/>
      </rPr>
      <t xml:space="preserve"> Kindergartengruppe (ab dem vollendeten 3. Lebensjahr)
Gemäß Ziffer 4.5 der Vereinbarung zur Integration von Kindern werden Kinder ab dem vollendeten 3. Lebensjahr mit dem </t>
    </r>
    <r>
      <rPr>
        <b/>
        <u/>
        <sz val="11"/>
        <color theme="1"/>
        <rFont val="Arial"/>
        <family val="2"/>
      </rPr>
      <t>3-fachen Faktor</t>
    </r>
    <r>
      <rPr>
        <sz val="11"/>
        <color theme="1"/>
        <rFont val="Arial"/>
        <family val="2"/>
      </rPr>
      <t xml:space="preserve"> nach § 25d (1) Nr. 2 und Nr. 3 HKJGB berechnet.</t>
    </r>
  </si>
  <si>
    <r>
      <rPr>
        <sz val="11"/>
        <color theme="1"/>
        <rFont val="Arial"/>
        <family val="2"/>
      </rPr>
      <t xml:space="preserve">Jedes </t>
    </r>
    <r>
      <rPr>
        <sz val="11"/>
        <color theme="5"/>
        <rFont val="Arial"/>
        <family val="2"/>
      </rPr>
      <t>Kind mit Behinderung</t>
    </r>
    <r>
      <rPr>
        <sz val="11"/>
        <color theme="1"/>
        <rFont val="Arial"/>
        <family val="2"/>
      </rPr>
      <t xml:space="preserve"> nimmt zur Berechnung der Fachkraftstunden somit </t>
    </r>
    <r>
      <rPr>
        <b/>
        <u/>
        <sz val="11"/>
        <color theme="1"/>
        <rFont val="Arial"/>
        <family val="2"/>
      </rPr>
      <t>3 Plätze</t>
    </r>
    <r>
      <rPr>
        <sz val="11"/>
        <color theme="1"/>
        <rFont val="Arial"/>
        <family val="2"/>
      </rPr>
      <t xml:space="preserve"> zu seinem vertraglich vereinbarten Betreuungsmittelwert ein.
Die Gruppe reduziert sich auf </t>
    </r>
    <r>
      <rPr>
        <b/>
        <u/>
        <sz val="11"/>
        <color theme="1"/>
        <rFont val="Arial"/>
        <family val="2"/>
      </rPr>
      <t>17 Kinder</t>
    </r>
    <r>
      <rPr>
        <sz val="11"/>
        <color theme="1"/>
        <rFont val="Arial"/>
        <family val="2"/>
      </rPr>
      <t xml:space="preserve">, inklusive der </t>
    </r>
    <r>
      <rPr>
        <b/>
        <u/>
        <sz val="11"/>
        <color theme="1"/>
        <rFont val="Arial"/>
        <family val="2"/>
      </rPr>
      <t>vier</t>
    </r>
    <r>
      <rPr>
        <sz val="11"/>
        <color theme="1"/>
        <rFont val="Arial"/>
        <family val="2"/>
      </rPr>
      <t xml:space="preserve"> </t>
    </r>
    <r>
      <rPr>
        <sz val="11"/>
        <color theme="5"/>
        <rFont val="Arial"/>
        <family val="2"/>
      </rPr>
      <t>Kinder mit Behinderung</t>
    </r>
    <r>
      <rPr>
        <sz val="11"/>
        <color theme="1"/>
        <rFont val="Arial"/>
        <family val="2"/>
      </rPr>
      <t>.</t>
    </r>
  </si>
  <si>
    <r>
      <t xml:space="preserve">Gruppenreduzierung bei </t>
    </r>
    <r>
      <rPr>
        <b/>
        <u/>
        <sz val="11"/>
        <color theme="1"/>
        <rFont val="Arial"/>
        <family val="2"/>
      </rPr>
      <t>fünf</t>
    </r>
    <r>
      <rPr>
        <sz val="11"/>
        <color theme="1"/>
        <rFont val="Arial"/>
        <family val="2"/>
      </rPr>
      <t xml:space="preserve"> </t>
    </r>
    <r>
      <rPr>
        <sz val="11"/>
        <color theme="5"/>
        <rFont val="Arial"/>
        <family val="2"/>
      </rPr>
      <t xml:space="preserve">Kindern mit Behinderung </t>
    </r>
    <r>
      <rPr>
        <sz val="11"/>
        <color theme="1"/>
        <rFont val="Arial"/>
        <family val="2"/>
      </rPr>
      <t xml:space="preserve">
</t>
    </r>
    <r>
      <rPr>
        <u/>
        <sz val="11"/>
        <color theme="1"/>
        <rFont val="Arial"/>
        <family val="2"/>
      </rPr>
      <t>in einer</t>
    </r>
    <r>
      <rPr>
        <sz val="11"/>
        <color theme="1"/>
        <rFont val="Arial"/>
        <family val="2"/>
      </rPr>
      <t xml:space="preserve"> Kindergartengruppe (ab dem vollendeten 3. Lebensjahr).
Gemäß Ziffer 4.5 der Vereinbarung zur Integration von Kindern werden Kinder ab dem vollendeten 3. Lebensjahr mit dem </t>
    </r>
    <r>
      <rPr>
        <b/>
        <u/>
        <sz val="11"/>
        <color theme="1"/>
        <rFont val="Arial"/>
        <family val="2"/>
      </rPr>
      <t>3-fachen Faktor</t>
    </r>
    <r>
      <rPr>
        <sz val="11"/>
        <color theme="1"/>
        <rFont val="Arial"/>
        <family val="2"/>
      </rPr>
      <t xml:space="preserve"> nach § 25d (1) Nr. 2 und Nr. 3 HKJGB berechnet.</t>
    </r>
  </si>
  <si>
    <r>
      <t xml:space="preserve">Jedes </t>
    </r>
    <r>
      <rPr>
        <sz val="11"/>
        <color theme="5"/>
        <rFont val="Arial"/>
        <family val="2"/>
      </rPr>
      <t>Kind mit Behinderung</t>
    </r>
    <r>
      <rPr>
        <sz val="11"/>
        <color theme="1"/>
        <rFont val="Arial"/>
        <family val="2"/>
      </rPr>
      <t xml:space="preserve"> nimmt zur Berechnung der Fachkraftstunden somit </t>
    </r>
    <r>
      <rPr>
        <b/>
        <u/>
        <sz val="11"/>
        <color theme="1"/>
        <rFont val="Arial"/>
        <family val="2"/>
      </rPr>
      <t>3 Plätze</t>
    </r>
    <r>
      <rPr>
        <sz val="11"/>
        <color theme="1"/>
        <rFont val="Arial"/>
        <family val="2"/>
      </rPr>
      <t xml:space="preserve"> zu seinem vertraglich vereinbarten Betreuungsmittelwert ein.
Die Gruppe reduziert sich auf </t>
    </r>
    <r>
      <rPr>
        <b/>
        <u/>
        <sz val="11"/>
        <color theme="1"/>
        <rFont val="Arial"/>
        <family val="2"/>
      </rPr>
      <t>15 Kinder</t>
    </r>
    <r>
      <rPr>
        <sz val="11"/>
        <color theme="1"/>
        <rFont val="Arial"/>
        <family val="2"/>
      </rPr>
      <t xml:space="preserve">, inklusive der </t>
    </r>
    <r>
      <rPr>
        <b/>
        <u/>
        <sz val="11"/>
        <color theme="1"/>
        <rFont val="Arial"/>
        <family val="2"/>
      </rPr>
      <t>fünf</t>
    </r>
    <r>
      <rPr>
        <sz val="11"/>
        <color theme="1"/>
        <rFont val="Arial"/>
        <family val="2"/>
      </rPr>
      <t xml:space="preserve"> </t>
    </r>
    <r>
      <rPr>
        <sz val="11"/>
        <color theme="5"/>
        <rFont val="Arial"/>
        <family val="2"/>
      </rPr>
      <t>Kinder mit Behinderung</t>
    </r>
    <r>
      <rPr>
        <sz val="11"/>
        <color theme="1"/>
        <rFont val="Arial"/>
        <family val="2"/>
      </rPr>
      <t xml:space="preserve">.
Die Maximale Gruppenreduzierung durch die Aufnahme von </t>
    </r>
    <r>
      <rPr>
        <sz val="11"/>
        <color theme="5"/>
        <rFont val="Arial"/>
        <family val="2"/>
      </rPr>
      <t>Kindern mit Behinderung</t>
    </r>
    <r>
      <rPr>
        <sz val="11"/>
        <color theme="1"/>
        <rFont val="Arial"/>
        <family val="2"/>
      </rPr>
      <t xml:space="preserve"> soll 15 nicht unterschreiten.</t>
    </r>
  </si>
  <si>
    <r>
      <t xml:space="preserve">aufgenommene Kinder </t>
    </r>
    <r>
      <rPr>
        <sz val="14"/>
        <color theme="1"/>
        <rFont val="Arial"/>
        <family val="2"/>
      </rPr>
      <t>(ohne Behinderung)</t>
    </r>
  </si>
  <si>
    <t>gesamt Zahl der belegten Plätze mit 
Integrationsreduzierung</t>
  </si>
  <si>
    <r>
      <t xml:space="preserve">Kinder mit Behinderung </t>
    </r>
    <r>
      <rPr>
        <sz val="14"/>
        <color theme="1"/>
        <rFont val="Arial"/>
        <family val="2"/>
      </rPr>
      <t>(</t>
    </r>
    <r>
      <rPr>
        <sz val="14"/>
        <color theme="5" tint="-0.249977111117893"/>
        <rFont val="Arial"/>
        <family val="2"/>
      </rPr>
      <t>per Hand eintragen</t>
    </r>
    <r>
      <rPr>
        <sz val="14"/>
        <color theme="1"/>
        <rFont val="Arial"/>
        <family val="2"/>
      </rPr>
      <t>)</t>
    </r>
  </si>
  <si>
    <t>Erläuterungshilfen zum Ausfüllen des Antrages</t>
  </si>
  <si>
    <t>Stammdaten Integration</t>
  </si>
  <si>
    <t>Anlage Personal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</si>
</sst>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 _€_-;\-* #,##0.00\ _€_-;_-* &quot;-&quot;??\ _€_-;_-@_-"/>
    <numFmt numFmtId="164" formatCode="0.0"/>
    <numFmt numFmtId="165" formatCode="[$-F400]h:mm:ss\ AM/PM"/>
  </numFmts>
  <fonts count="81" x14ac:knownFonts="1">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8"/>
      <color theme="1"/>
      <name val="Arial"/>
      <family val="2"/>
    </font>
    <font>
      <b/>
      <sz val="12"/>
      <color theme="1"/>
      <name val="Arial"/>
      <family val="2"/>
    </font>
    <font>
      <sz val="11"/>
      <color theme="1"/>
      <name val="Arial"/>
      <family val="2"/>
    </font>
    <font>
      <sz val="10"/>
      <color theme="1"/>
      <name val="Arial"/>
      <family val="2"/>
    </font>
    <font>
      <b/>
      <sz val="10"/>
      <color theme="1"/>
      <name val="Arial"/>
      <family val="2"/>
    </font>
    <font>
      <sz val="9"/>
      <color theme="1"/>
      <name val="Arial"/>
      <family val="2"/>
    </font>
    <font>
      <b/>
      <sz val="9"/>
      <color theme="1"/>
      <name val="Arial"/>
      <family val="2"/>
    </font>
    <font>
      <b/>
      <sz val="14"/>
      <color rgb="FFFF0000"/>
      <name val="Mongolian Baiti"/>
      <family val="4"/>
    </font>
    <font>
      <b/>
      <u/>
      <sz val="14"/>
      <color theme="1"/>
      <name val="Calibri"/>
      <family val="2"/>
      <scheme val="minor"/>
    </font>
    <font>
      <b/>
      <u/>
      <sz val="14"/>
      <name val="Calibri"/>
      <family val="2"/>
      <scheme val="minor"/>
    </font>
    <font>
      <sz val="14"/>
      <name val="Calibri"/>
      <family val="2"/>
      <scheme val="minor"/>
    </font>
    <font>
      <b/>
      <sz val="14"/>
      <name val="Calibri"/>
      <family val="2"/>
      <scheme val="minor"/>
    </font>
    <font>
      <sz val="12"/>
      <color theme="1"/>
      <name val="Calibri"/>
      <family val="2"/>
      <scheme val="minor"/>
    </font>
    <font>
      <sz val="16"/>
      <color theme="1"/>
      <name val="Calibri"/>
      <family val="2"/>
      <scheme val="minor"/>
    </font>
    <font>
      <b/>
      <sz val="12"/>
      <color theme="1"/>
      <name val="Calibri"/>
      <family val="2"/>
      <scheme val="minor"/>
    </font>
    <font>
      <sz val="18"/>
      <color theme="1"/>
      <name val="Calibri"/>
      <family val="2"/>
      <scheme val="minor"/>
    </font>
    <font>
      <sz val="9"/>
      <color indexed="81"/>
      <name val="Tahoma"/>
      <family val="2"/>
    </font>
    <font>
      <b/>
      <sz val="10"/>
      <color indexed="81"/>
      <name val="Arial"/>
      <family val="2"/>
    </font>
    <font>
      <u/>
      <sz val="14"/>
      <color theme="1"/>
      <name val="Calibri"/>
      <family val="2"/>
      <scheme val="minor"/>
    </font>
    <font>
      <b/>
      <sz val="18"/>
      <color theme="1"/>
      <name val="Calibri"/>
      <family val="2"/>
      <scheme val="minor"/>
    </font>
    <font>
      <sz val="28"/>
      <color rgb="FFFF0000"/>
      <name val="Baskerville Old Face"/>
      <family val="1"/>
    </font>
    <font>
      <b/>
      <sz val="14"/>
      <color rgb="FFFF0000"/>
      <name val="Calibri"/>
      <family val="2"/>
      <scheme val="minor"/>
    </font>
    <font>
      <b/>
      <sz val="18"/>
      <color rgb="FFFF0000"/>
      <name val="Calibri"/>
      <family val="2"/>
      <scheme val="minor"/>
    </font>
    <font>
      <b/>
      <sz val="11"/>
      <color theme="1"/>
      <name val="Calibri"/>
      <family val="2"/>
      <scheme val="minor"/>
    </font>
    <font>
      <sz val="12"/>
      <color rgb="FFFFFF00"/>
      <name val="Calibri"/>
      <family val="2"/>
      <scheme val="minor"/>
    </font>
    <font>
      <b/>
      <u/>
      <sz val="12"/>
      <color theme="1"/>
      <name val="Calibri"/>
      <family val="2"/>
      <scheme val="minor"/>
    </font>
    <font>
      <b/>
      <u/>
      <sz val="11"/>
      <color theme="1"/>
      <name val="Calibri"/>
      <family val="2"/>
      <scheme val="minor"/>
    </font>
    <font>
      <b/>
      <sz val="12"/>
      <color rgb="FFC00000"/>
      <name val="Calibri"/>
      <family val="2"/>
      <scheme val="minor"/>
    </font>
    <font>
      <b/>
      <sz val="11"/>
      <color rgb="FFC00000"/>
      <name val="Calibri"/>
      <family val="2"/>
      <scheme val="minor"/>
    </font>
    <font>
      <b/>
      <sz val="18"/>
      <color rgb="FFC00000"/>
      <name val="Calibri"/>
      <family val="2"/>
      <scheme val="minor"/>
    </font>
    <font>
      <sz val="14"/>
      <color rgb="FFC00000"/>
      <name val="Calibri"/>
      <family val="2"/>
      <scheme val="minor"/>
    </font>
    <font>
      <b/>
      <sz val="14"/>
      <color rgb="FFC00000"/>
      <name val="Calibri"/>
      <family val="2"/>
      <scheme val="minor"/>
    </font>
    <font>
      <b/>
      <sz val="16"/>
      <color rgb="FFC00000"/>
      <name val="Calibri"/>
      <family val="2"/>
      <scheme val="minor"/>
    </font>
    <font>
      <b/>
      <sz val="16"/>
      <color rgb="FFFF0000"/>
      <name val="Calibri"/>
      <family val="2"/>
      <scheme val="minor"/>
    </font>
    <font>
      <b/>
      <sz val="16"/>
      <color rgb="FFFF0000"/>
      <name val="Calibri"/>
      <family val="2"/>
    </font>
    <font>
      <sz val="11"/>
      <color theme="1"/>
      <name val="Calibri"/>
      <family val="2"/>
      <scheme val="minor"/>
    </font>
    <font>
      <b/>
      <sz val="11"/>
      <name val="Calibri"/>
      <family val="2"/>
      <scheme val="minor"/>
    </font>
    <font>
      <sz val="18"/>
      <color rgb="FFC00000"/>
      <name val="Calibri"/>
      <family val="2"/>
      <scheme val="minor"/>
    </font>
    <font>
      <sz val="11"/>
      <color theme="0"/>
      <name val="Calibri"/>
      <family val="2"/>
      <scheme val="minor"/>
    </font>
    <font>
      <i/>
      <sz val="14"/>
      <color theme="1"/>
      <name val="Calibri"/>
      <family val="2"/>
      <scheme val="minor"/>
    </font>
    <font>
      <b/>
      <sz val="10"/>
      <color theme="1"/>
      <name val="Calibri"/>
      <family val="2"/>
      <scheme val="minor"/>
    </font>
    <font>
      <b/>
      <sz val="12"/>
      <color rgb="FFBA2F18"/>
      <name val="Calibri"/>
      <family val="2"/>
      <scheme val="minor"/>
    </font>
    <font>
      <u/>
      <sz val="11"/>
      <color theme="1"/>
      <name val="Calibri"/>
      <family val="2"/>
      <scheme val="minor"/>
    </font>
    <font>
      <sz val="11"/>
      <color theme="1"/>
      <name val="Wingdings"/>
      <charset val="2"/>
    </font>
    <font>
      <b/>
      <sz val="14"/>
      <color rgb="FFFF0000"/>
      <name val="Calibri"/>
      <family val="2"/>
    </font>
    <font>
      <b/>
      <sz val="12"/>
      <name val="Calibri"/>
      <family val="2"/>
      <scheme val="minor"/>
    </font>
    <font>
      <b/>
      <sz val="12"/>
      <color theme="5"/>
      <name val="Calibri"/>
      <family val="2"/>
      <scheme val="minor"/>
    </font>
    <font>
      <sz val="12"/>
      <color rgb="FFC00000"/>
      <name val="Calibri"/>
      <family val="2"/>
      <scheme val="minor"/>
    </font>
    <font>
      <sz val="12"/>
      <color indexed="8"/>
      <name val="Calibri"/>
      <family val="2"/>
    </font>
    <font>
      <sz val="12"/>
      <color indexed="8"/>
      <name val="Wingdings"/>
      <charset val="2"/>
    </font>
    <font>
      <sz val="12"/>
      <color theme="9" tint="-0.249977111117893"/>
      <name val="Calibri"/>
      <family val="2"/>
    </font>
    <font>
      <sz val="12"/>
      <color rgb="FFC00000"/>
      <name val="Calibri"/>
      <family val="2"/>
    </font>
    <font>
      <sz val="12"/>
      <color theme="1"/>
      <name val="Calibri"/>
      <family val="2"/>
    </font>
    <font>
      <b/>
      <sz val="14"/>
      <name val="Arial"/>
      <family val="2"/>
    </font>
    <font>
      <b/>
      <u/>
      <sz val="14"/>
      <color theme="1"/>
      <name val="Arial"/>
      <family val="2"/>
    </font>
    <font>
      <b/>
      <sz val="14"/>
      <color theme="1"/>
      <name val="Arial"/>
      <family val="2"/>
    </font>
    <font>
      <b/>
      <vertAlign val="superscript"/>
      <sz val="14"/>
      <color theme="1"/>
      <name val="Arial"/>
      <family val="2"/>
    </font>
    <font>
      <b/>
      <sz val="14"/>
      <color rgb="FFFF0000"/>
      <name val="Arial"/>
      <family val="2"/>
    </font>
    <font>
      <sz val="14"/>
      <color theme="1"/>
      <name val="Arial"/>
      <family val="2"/>
    </font>
    <font>
      <b/>
      <u val="double"/>
      <sz val="14"/>
      <color theme="1"/>
      <name val="Arial"/>
      <family val="2"/>
    </font>
    <font>
      <b/>
      <u val="double"/>
      <sz val="14"/>
      <name val="Arial"/>
      <family val="2"/>
    </font>
    <font>
      <sz val="14"/>
      <name val="Arial"/>
      <family val="2"/>
    </font>
    <font>
      <vertAlign val="superscript"/>
      <sz val="14"/>
      <name val="Arial"/>
      <family val="2"/>
    </font>
    <font>
      <sz val="14"/>
      <color rgb="FFFF0000"/>
      <name val="Arial"/>
      <family val="2"/>
    </font>
    <font>
      <b/>
      <vertAlign val="superscript"/>
      <sz val="14"/>
      <name val="Arial"/>
      <family val="2"/>
    </font>
    <font>
      <sz val="12"/>
      <name val="Arial"/>
      <family val="2"/>
    </font>
    <font>
      <sz val="11"/>
      <name val="Arial"/>
      <family val="2"/>
    </font>
    <font>
      <b/>
      <u/>
      <sz val="12"/>
      <name val="Arial"/>
      <family val="2"/>
    </font>
    <font>
      <b/>
      <sz val="14"/>
      <color indexed="8"/>
      <name val="Arial"/>
      <family val="2"/>
    </font>
    <font>
      <sz val="12"/>
      <color theme="5" tint="-0.249977111117893"/>
      <name val="Calibri"/>
      <family val="2"/>
      <scheme val="minor"/>
    </font>
    <font>
      <b/>
      <u/>
      <sz val="11"/>
      <color theme="1"/>
      <name val="Arial"/>
      <family val="2"/>
    </font>
    <font>
      <sz val="11"/>
      <color theme="5"/>
      <name val="Arial"/>
      <family val="2"/>
    </font>
    <font>
      <u/>
      <sz val="11"/>
      <color theme="1"/>
      <name val="Arial"/>
      <family val="2"/>
    </font>
    <font>
      <b/>
      <u/>
      <sz val="11"/>
      <color theme="5"/>
      <name val="Arial"/>
      <family val="2"/>
    </font>
    <font>
      <b/>
      <sz val="11"/>
      <color theme="1"/>
      <name val="Arial"/>
      <family val="2"/>
    </font>
    <font>
      <sz val="14"/>
      <color theme="5" tint="-0.249977111117893"/>
      <name val="Arial"/>
      <family val="2"/>
    </font>
    <font>
      <sz val="11"/>
      <color rgb="FF000000"/>
      <name val="Calibri"/>
      <family val="2"/>
      <scheme val="minor"/>
    </font>
  </fonts>
  <fills count="30">
    <fill>
      <patternFill patternType="none"/>
    </fill>
    <fill>
      <patternFill patternType="gray125"/>
    </fill>
    <fill>
      <patternFill patternType="solid">
        <fgColor theme="4" tint="0.59996337778862885"/>
        <bgColor indexed="64"/>
      </patternFill>
    </fill>
    <fill>
      <patternFill patternType="solid">
        <fgColor theme="4" tint="0.79998168889431442"/>
        <bgColor indexed="64"/>
      </patternFill>
    </fill>
    <fill>
      <patternFill patternType="solid">
        <fgColor rgb="FFFFC000"/>
        <bgColor indexed="64"/>
      </patternFill>
    </fill>
    <fill>
      <patternFill patternType="solid">
        <fgColor rgb="FFEAEAEA"/>
        <bgColor indexed="64"/>
      </patternFill>
    </fill>
    <fill>
      <patternFill patternType="solid">
        <fgColor theme="3" tint="0.79998168889431442"/>
        <bgColor indexed="64"/>
      </patternFill>
    </fill>
    <fill>
      <patternFill patternType="solid">
        <fgColor rgb="FFFF99CC"/>
        <bgColor indexed="64"/>
      </patternFill>
    </fill>
    <fill>
      <patternFill patternType="solid">
        <fgColor rgb="FFFFFFCC"/>
        <bgColor indexed="64"/>
      </patternFill>
    </fill>
    <fill>
      <patternFill patternType="solid">
        <fgColor rgb="FF00FF99"/>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EAF0F6"/>
        <bgColor indexed="64"/>
      </patternFill>
    </fill>
    <fill>
      <patternFill patternType="solid">
        <fgColor theme="0"/>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rgb="FFF7EAE9"/>
        <bgColor indexed="64"/>
      </patternFill>
    </fill>
    <fill>
      <patternFill patternType="solid">
        <fgColor rgb="FFFF6600"/>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them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s>
  <cellStyleXfs count="2">
    <xf numFmtId="0" fontId="0" fillId="0" borderId="0"/>
    <xf numFmtId="43" fontId="39" fillId="0" borderId="0" applyFont="0" applyFill="0" applyBorder="0" applyAlignment="0" applyProtection="0"/>
  </cellStyleXfs>
  <cellXfs count="933">
    <xf numFmtId="0" fontId="0" fillId="0" borderId="0" xfId="0"/>
    <xf numFmtId="0" fontId="0" fillId="0" borderId="0" xfId="0"/>
    <xf numFmtId="0" fontId="3" fillId="0" borderId="0" xfId="0" applyFont="1"/>
    <xf numFmtId="0" fontId="6" fillId="0" borderId="0" xfId="0" applyFont="1"/>
    <xf numFmtId="0" fontId="7" fillId="0" borderId="1" xfId="0" applyFont="1" applyBorder="1"/>
    <xf numFmtId="0" fontId="7" fillId="5" borderId="1" xfId="0" applyFont="1" applyFill="1" applyBorder="1"/>
    <xf numFmtId="0" fontId="7" fillId="0" borderId="1" xfId="0" applyFont="1" applyFill="1" applyBorder="1"/>
    <xf numFmtId="0" fontId="3" fillId="5" borderId="1" xfId="0" applyFont="1" applyFill="1" applyBorder="1" applyAlignment="1">
      <alignment horizontal="center"/>
    </xf>
    <xf numFmtId="0" fontId="3" fillId="0" borderId="1" xfId="0" applyFont="1" applyBorder="1" applyAlignment="1">
      <alignment horizontal="center"/>
    </xf>
    <xf numFmtId="0" fontId="3" fillId="0" borderId="1" xfId="0" applyFont="1" applyFill="1" applyBorder="1" applyAlignment="1">
      <alignment horizontal="center"/>
    </xf>
    <xf numFmtId="0" fontId="3" fillId="0" borderId="13" xfId="0" applyFont="1" applyBorder="1"/>
    <xf numFmtId="0" fontId="3" fillId="5" borderId="1" xfId="0" applyFont="1" applyFill="1" applyBorder="1" applyAlignment="1"/>
    <xf numFmtId="0" fontId="3" fillId="0" borderId="1" xfId="0" applyFont="1" applyBorder="1" applyAlignment="1"/>
    <xf numFmtId="0" fontId="3" fillId="0" borderId="1" xfId="0" applyFont="1" applyFill="1" applyBorder="1" applyAlignment="1"/>
    <xf numFmtId="0" fontId="3" fillId="0" borderId="2" xfId="0" applyFont="1" applyFill="1" applyBorder="1" applyAlignment="1"/>
    <xf numFmtId="2" fontId="3" fillId="5" borderId="1" xfId="0" applyNumberFormat="1" applyFont="1" applyFill="1" applyBorder="1"/>
    <xf numFmtId="2" fontId="3" fillId="0" borderId="1" xfId="0" applyNumberFormat="1" applyFont="1" applyBorder="1"/>
    <xf numFmtId="2" fontId="3" fillId="0" borderId="1" xfId="0" applyNumberFormat="1" applyFont="1" applyFill="1" applyBorder="1"/>
    <xf numFmtId="2" fontId="3" fillId="0" borderId="2" xfId="0" applyNumberFormat="1" applyFont="1" applyFill="1" applyBorder="1"/>
    <xf numFmtId="0" fontId="7" fillId="3" borderId="1" xfId="0" applyFont="1" applyFill="1" applyBorder="1" applyAlignment="1">
      <alignment wrapText="1"/>
    </xf>
    <xf numFmtId="0" fontId="7" fillId="3" borderId="1" xfId="0" applyFont="1" applyFill="1" applyBorder="1"/>
    <xf numFmtId="0" fontId="5" fillId="0" borderId="13" xfId="0" applyFont="1" applyBorder="1" applyProtection="1">
      <protection hidden="1"/>
    </xf>
    <xf numFmtId="0" fontId="3" fillId="0" borderId="13" xfId="0" applyFont="1" applyBorder="1" applyProtection="1">
      <protection hidden="1"/>
    </xf>
    <xf numFmtId="0" fontId="3" fillId="0" borderId="0" xfId="0" applyFont="1" applyProtection="1"/>
    <xf numFmtId="0" fontId="5" fillId="0" borderId="0" xfId="0" applyFont="1" applyProtection="1"/>
    <xf numFmtId="0" fontId="6" fillId="3" borderId="1" xfId="0" applyFont="1" applyFill="1" applyBorder="1" applyAlignment="1" applyProtection="1">
      <alignment horizontal="center"/>
    </xf>
    <xf numFmtId="0" fontId="6" fillId="3" borderId="1" xfId="0" applyFont="1" applyFill="1" applyBorder="1" applyProtection="1"/>
    <xf numFmtId="0" fontId="6" fillId="3" borderId="1" xfId="0" applyFont="1" applyFill="1" applyBorder="1" applyAlignment="1" applyProtection="1">
      <alignment horizontal="center" wrapText="1"/>
    </xf>
    <xf numFmtId="0" fontId="6" fillId="3" borderId="1" xfId="0" applyFont="1" applyFill="1" applyBorder="1" applyAlignment="1" applyProtection="1">
      <alignment wrapText="1"/>
    </xf>
    <xf numFmtId="0" fontId="7" fillId="8" borderId="1" xfId="0" applyFont="1" applyFill="1" applyBorder="1" applyProtection="1">
      <protection locked="0"/>
    </xf>
    <xf numFmtId="0" fontId="7" fillId="8" borderId="2" xfId="0" applyFont="1" applyFill="1" applyBorder="1" applyProtection="1">
      <protection locked="0"/>
    </xf>
    <xf numFmtId="0" fontId="7" fillId="8" borderId="1" xfId="0" applyFont="1" applyFill="1" applyBorder="1" applyAlignment="1" applyProtection="1">
      <alignment wrapText="1"/>
      <protection locked="0"/>
    </xf>
    <xf numFmtId="0" fontId="3" fillId="8" borderId="1" xfId="0" applyFont="1" applyFill="1" applyBorder="1" applyAlignment="1" applyProtection="1">
      <protection locked="0"/>
    </xf>
    <xf numFmtId="0" fontId="3" fillId="8" borderId="2" xfId="0" applyFont="1" applyFill="1" applyBorder="1" applyAlignment="1" applyProtection="1">
      <protection locked="0"/>
    </xf>
    <xf numFmtId="0" fontId="4" fillId="9" borderId="6" xfId="0" applyFont="1" applyFill="1" applyBorder="1"/>
    <xf numFmtId="2" fontId="5" fillId="9" borderId="14" xfId="0" applyNumberFormat="1" applyFont="1" applyFill="1" applyBorder="1" applyProtection="1">
      <protection hidden="1"/>
    </xf>
    <xf numFmtId="0" fontId="9" fillId="9" borderId="6" xfId="0" applyFont="1" applyFill="1" applyBorder="1"/>
    <xf numFmtId="16" fontId="9" fillId="4" borderId="0" xfId="0" applyNumberFormat="1" applyFont="1" applyFill="1" applyAlignment="1" applyProtection="1"/>
    <xf numFmtId="16" fontId="9" fillId="4" borderId="7" xfId="0" applyNumberFormat="1" applyFont="1" applyFill="1" applyBorder="1" applyAlignment="1" applyProtection="1"/>
    <xf numFmtId="0" fontId="4" fillId="4" borderId="0" xfId="0" applyFont="1" applyFill="1"/>
    <xf numFmtId="0" fontId="2" fillId="0" borderId="0" xfId="0" applyFont="1"/>
    <xf numFmtId="0" fontId="1" fillId="0" borderId="0" xfId="0" applyFont="1" applyFill="1" applyBorder="1" applyAlignment="1">
      <alignment vertical="center" wrapText="1"/>
    </xf>
    <xf numFmtId="0" fontId="1" fillId="0" borderId="0" xfId="0" applyFont="1" applyFill="1" applyBorder="1" applyAlignment="1">
      <alignment wrapText="1"/>
    </xf>
    <xf numFmtId="0" fontId="2" fillId="0" borderId="0" xfId="0" applyFont="1" applyBorder="1" applyAlignment="1">
      <alignment wrapText="1"/>
    </xf>
    <xf numFmtId="0" fontId="1" fillId="0" borderId="0" xfId="0" applyFont="1" applyFill="1" applyBorder="1" applyAlignment="1" applyProtection="1">
      <alignment vertical="center"/>
      <protection locked="0" hidden="1"/>
    </xf>
    <xf numFmtId="0" fontId="2" fillId="0" borderId="0" xfId="0" applyFont="1" applyBorder="1" applyAlignment="1" applyProtection="1">
      <protection locked="0" hidden="1"/>
    </xf>
    <xf numFmtId="0" fontId="2" fillId="0" borderId="0" xfId="0" applyFont="1" applyBorder="1" applyAlignment="1">
      <alignment horizontal="left" vertical="top" wrapText="1"/>
    </xf>
    <xf numFmtId="0" fontId="1" fillId="0" borderId="0" xfId="0" applyFont="1" applyBorder="1"/>
    <xf numFmtId="0" fontId="1" fillId="0" borderId="3" xfId="0" applyFont="1" applyBorder="1" applyAlignment="1"/>
    <xf numFmtId="0" fontId="2" fillId="0" borderId="0" xfId="0" applyFont="1" applyAlignment="1"/>
    <xf numFmtId="0" fontId="1" fillId="0" borderId="0" xfId="0" applyFont="1" applyFill="1" applyBorder="1" applyAlignment="1" applyProtection="1">
      <alignment wrapText="1"/>
      <protection locked="0" hidden="1"/>
    </xf>
    <xf numFmtId="0" fontId="1" fillId="0" borderId="0" xfId="0" applyFont="1" applyFill="1" applyBorder="1" applyAlignment="1" applyProtection="1">
      <alignment horizontal="left" vertical="center"/>
      <protection hidden="1"/>
    </xf>
    <xf numFmtId="0" fontId="1" fillId="0" borderId="0" xfId="0" applyFont="1" applyFill="1" applyBorder="1" applyAlignment="1" applyProtection="1">
      <protection locked="0" hidden="1"/>
    </xf>
    <xf numFmtId="0" fontId="2" fillId="0" borderId="0" xfId="0" applyFont="1" applyFill="1" applyBorder="1" applyAlignment="1" applyProtection="1">
      <protection locked="0" hidden="1"/>
    </xf>
    <xf numFmtId="0" fontId="2" fillId="0" borderId="0" xfId="0" applyFont="1" applyFill="1"/>
    <xf numFmtId="0" fontId="13" fillId="0" borderId="0" xfId="0" applyFont="1" applyAlignment="1">
      <alignment wrapText="1"/>
    </xf>
    <xf numFmtId="0" fontId="2" fillId="0" borderId="0" xfId="0" applyFont="1" applyBorder="1" applyAlignment="1">
      <alignment horizontal="left" vertical="top" wrapText="1"/>
    </xf>
    <xf numFmtId="0" fontId="13" fillId="0" borderId="0" xfId="0" applyFont="1" applyFill="1" applyBorder="1" applyAlignment="1"/>
    <xf numFmtId="0" fontId="14" fillId="0" borderId="0" xfId="0" applyFont="1" applyFill="1" applyBorder="1" applyAlignment="1" applyProtection="1">
      <alignment horizontal="center" wrapText="1"/>
      <protection locked="0"/>
    </xf>
    <xf numFmtId="0" fontId="16" fillId="0" borderId="0" xfId="0" applyFont="1" applyFill="1" applyBorder="1" applyAlignment="1">
      <alignment horizontal="center" vertical="center" wrapText="1"/>
    </xf>
    <xf numFmtId="0" fontId="0" fillId="0" borderId="0" xfId="0" applyFill="1"/>
    <xf numFmtId="0" fontId="1" fillId="0" borderId="0" xfId="0" applyFont="1" applyFill="1" applyBorder="1" applyAlignment="1" applyProtection="1">
      <alignment vertical="center" wrapText="1"/>
      <protection locked="0" hidden="1"/>
    </xf>
    <xf numFmtId="0" fontId="1" fillId="0" borderId="0" xfId="0" applyFont="1" applyFill="1" applyBorder="1" applyAlignment="1" applyProtection="1">
      <alignment vertical="center" wrapText="1"/>
      <protection hidden="1"/>
    </xf>
    <xf numFmtId="0" fontId="0" fillId="0" borderId="0" xfId="0" applyFill="1" applyBorder="1"/>
    <xf numFmtId="0" fontId="2" fillId="0" borderId="0" xfId="0" applyFont="1" applyFill="1" applyBorder="1" applyAlignment="1" applyProtection="1">
      <alignment wrapText="1"/>
      <protection locked="0" hidden="1"/>
    </xf>
    <xf numFmtId="0" fontId="1" fillId="0" borderId="0" xfId="0" applyFont="1" applyFill="1" applyBorder="1" applyAlignment="1" applyProtection="1">
      <alignment vertical="center"/>
      <protection hidden="1"/>
    </xf>
    <xf numFmtId="0" fontId="2" fillId="0" borderId="0" xfId="0" applyFont="1" applyFill="1" applyBorder="1" applyAlignment="1"/>
    <xf numFmtId="0" fontId="2" fillId="0" borderId="0" xfId="0" applyFont="1" applyBorder="1"/>
    <xf numFmtId="0" fontId="22" fillId="0" borderId="0" xfId="0" applyFont="1" applyAlignment="1"/>
    <xf numFmtId="0" fontId="12" fillId="0" borderId="16" xfId="0" applyFont="1" applyFill="1" applyBorder="1" applyAlignment="1" applyProtection="1">
      <alignment horizontal="left" vertical="center" wrapText="1"/>
      <protection hidden="1"/>
    </xf>
    <xf numFmtId="0" fontId="2" fillId="0" borderId="17" xfId="0" applyFont="1" applyBorder="1" applyAlignment="1" applyProtection="1">
      <alignment horizontal="left"/>
      <protection hidden="1"/>
    </xf>
    <xf numFmtId="0" fontId="2" fillId="0" borderId="18" xfId="0" applyFont="1" applyBorder="1" applyAlignment="1" applyProtection="1">
      <alignment horizontal="left"/>
      <protection hidden="1"/>
    </xf>
    <xf numFmtId="0" fontId="2" fillId="0" borderId="19" xfId="0" applyFont="1" applyBorder="1" applyAlignment="1" applyProtection="1">
      <alignment horizontal="left" vertical="top" wrapText="1"/>
      <protection hidden="1"/>
    </xf>
    <xf numFmtId="0" fontId="2" fillId="0" borderId="0" xfId="0" applyFont="1" applyBorder="1" applyAlignment="1" applyProtection="1">
      <alignment horizontal="left" vertical="top" wrapText="1"/>
      <protection hidden="1"/>
    </xf>
    <xf numFmtId="0" fontId="2" fillId="0" borderId="0" xfId="0" applyFont="1" applyBorder="1" applyAlignment="1" applyProtection="1">
      <alignment horizontal="left"/>
      <protection hidden="1"/>
    </xf>
    <xf numFmtId="0" fontId="2" fillId="0" borderId="20" xfId="0" applyFont="1" applyBorder="1" applyAlignment="1" applyProtection="1">
      <alignment horizontal="left"/>
      <protection hidden="1"/>
    </xf>
    <xf numFmtId="0" fontId="2" fillId="0" borderId="19" xfId="0" applyFont="1" applyFill="1" applyBorder="1" applyAlignment="1" applyProtection="1">
      <alignment horizontal="left" vertical="top" wrapText="1"/>
      <protection hidden="1"/>
    </xf>
    <xf numFmtId="0" fontId="2" fillId="0" borderId="0" xfId="0" applyFont="1" applyFill="1" applyBorder="1" applyAlignment="1" applyProtection="1">
      <alignment horizontal="left" vertical="top" wrapText="1"/>
      <protection hidden="1"/>
    </xf>
    <xf numFmtId="0" fontId="0" fillId="0" borderId="44" xfId="0" applyBorder="1" applyAlignment="1" applyProtection="1">
      <protection locked="0" hidden="1"/>
    </xf>
    <xf numFmtId="0" fontId="0" fillId="0" borderId="47" xfId="0" applyBorder="1" applyAlignment="1" applyProtection="1">
      <protection locked="0" hidden="1"/>
    </xf>
    <xf numFmtId="0" fontId="14" fillId="2" borderId="7" xfId="0" applyFont="1" applyFill="1" applyBorder="1" applyAlignment="1">
      <alignment horizontal="left" vertical="center" wrapText="1"/>
    </xf>
    <xf numFmtId="0" fontId="0" fillId="0" borderId="0" xfId="0" applyBorder="1"/>
    <xf numFmtId="0" fontId="2" fillId="3" borderId="33" xfId="0" applyFont="1" applyFill="1" applyBorder="1" applyAlignment="1" applyProtection="1">
      <alignment horizontal="left"/>
    </xf>
    <xf numFmtId="0" fontId="14" fillId="2" borderId="58" xfId="0" applyFont="1" applyFill="1" applyBorder="1" applyAlignment="1">
      <alignment horizontal="left" vertical="center" wrapText="1"/>
    </xf>
    <xf numFmtId="0" fontId="24" fillId="2" borderId="10" xfId="0" applyFont="1" applyFill="1" applyBorder="1" applyAlignment="1">
      <alignment horizontal="left" vertical="center" wrapText="1"/>
    </xf>
    <xf numFmtId="9" fontId="2" fillId="0" borderId="0" xfId="0" applyNumberFormat="1" applyFont="1" applyFill="1" applyBorder="1" applyAlignment="1"/>
    <xf numFmtId="0" fontId="18" fillId="0" borderId="0" xfId="0" applyFont="1" applyFill="1" applyBorder="1" applyAlignment="1"/>
    <xf numFmtId="2" fontId="16" fillId="0" borderId="0" xfId="0" applyNumberFormat="1" applyFont="1" applyFill="1" applyBorder="1"/>
    <xf numFmtId="0" fontId="18" fillId="0" borderId="0" xfId="0" applyFont="1" applyFill="1" applyBorder="1" applyAlignment="1">
      <alignment horizontal="left"/>
    </xf>
    <xf numFmtId="2" fontId="29" fillId="0" borderId="0" xfId="0" applyNumberFormat="1" applyFont="1" applyFill="1" applyBorder="1" applyAlignment="1">
      <alignment horizontal="center"/>
    </xf>
    <xf numFmtId="0" fontId="26" fillId="0" borderId="0" xfId="0" applyFont="1" applyFill="1" applyBorder="1" applyAlignment="1">
      <alignment horizontal="center" vertical="center"/>
    </xf>
    <xf numFmtId="164" fontId="16" fillId="0" borderId="0" xfId="0" applyNumberFormat="1" applyFont="1" applyFill="1" applyBorder="1" applyAlignment="1"/>
    <xf numFmtId="164" fontId="0" fillId="0" borderId="0" xfId="0" applyNumberFormat="1" applyBorder="1" applyAlignment="1"/>
    <xf numFmtId="164" fontId="18" fillId="0" borderId="0" xfId="0" applyNumberFormat="1" applyFont="1" applyFill="1" applyBorder="1" applyAlignment="1"/>
    <xf numFmtId="2" fontId="18" fillId="0" borderId="0" xfId="0" applyNumberFormat="1" applyFont="1" applyFill="1" applyBorder="1" applyAlignment="1"/>
    <xf numFmtId="2" fontId="29" fillId="0" borderId="0" xfId="0" applyNumberFormat="1" applyFont="1" applyFill="1" applyBorder="1" applyAlignment="1"/>
    <xf numFmtId="0" fontId="38" fillId="0" borderId="0" xfId="0" applyFont="1" applyAlignment="1">
      <alignment horizontal="center"/>
    </xf>
    <xf numFmtId="0" fontId="1" fillId="0" borderId="0" xfId="0" applyFont="1"/>
    <xf numFmtId="0" fontId="1" fillId="0" borderId="0" xfId="0" applyFont="1" applyAlignment="1"/>
    <xf numFmtId="0" fontId="1" fillId="0" borderId="0" xfId="0" applyFont="1" applyFill="1" applyBorder="1" applyAlignment="1"/>
    <xf numFmtId="14" fontId="0" fillId="0" borderId="47" xfId="1" applyNumberFormat="1" applyFont="1" applyBorder="1" applyAlignment="1" applyProtection="1">
      <protection locked="0" hidden="1"/>
    </xf>
    <xf numFmtId="14" fontId="0" fillId="0" borderId="47" xfId="0" applyNumberFormat="1" applyBorder="1" applyAlignment="1" applyProtection="1">
      <protection locked="0" hidden="1"/>
    </xf>
    <xf numFmtId="0" fontId="2" fillId="3" borderId="33" xfId="0" applyFont="1" applyFill="1" applyBorder="1" applyAlignment="1"/>
    <xf numFmtId="0" fontId="0" fillId="0" borderId="0" xfId="0" applyAlignment="1">
      <alignment vertical="top"/>
    </xf>
    <xf numFmtId="0" fontId="33" fillId="0" borderId="0" xfId="0" applyFont="1" applyFill="1" applyBorder="1" applyAlignment="1" applyProtection="1">
      <alignment horizontal="center" vertical="top"/>
      <protection locked="0" hidden="1"/>
    </xf>
    <xf numFmtId="0" fontId="0" fillId="0" borderId="0" xfId="0" applyBorder="1" applyAlignment="1">
      <alignment vertical="top"/>
    </xf>
    <xf numFmtId="0" fontId="2" fillId="11" borderId="53" xfId="0" applyFont="1" applyFill="1" applyBorder="1" applyAlignment="1" applyProtection="1">
      <alignment wrapText="1"/>
      <protection hidden="1"/>
    </xf>
    <xf numFmtId="0" fontId="2" fillId="11" borderId="25" xfId="0" applyFont="1" applyFill="1" applyBorder="1" applyAlignment="1" applyProtection="1">
      <alignment wrapText="1"/>
      <protection hidden="1"/>
    </xf>
    <xf numFmtId="0" fontId="0" fillId="0" borderId="14" xfId="0" applyBorder="1"/>
    <xf numFmtId="0" fontId="2" fillId="11" borderId="14" xfId="0" applyFont="1" applyFill="1" applyBorder="1" applyAlignment="1" applyProtection="1">
      <alignment wrapText="1"/>
      <protection hidden="1"/>
    </xf>
    <xf numFmtId="14" fontId="0" fillId="0" borderId="72" xfId="0" applyNumberFormat="1" applyBorder="1" applyAlignment="1" applyProtection="1">
      <protection locked="0" hidden="1"/>
    </xf>
    <xf numFmtId="0" fontId="2" fillId="0" borderId="0" xfId="0" applyFont="1" applyFill="1" applyBorder="1" applyAlignment="1" applyProtection="1">
      <alignment vertical="center" wrapText="1"/>
      <protection locked="0" hidden="1"/>
    </xf>
    <xf numFmtId="0" fontId="0" fillId="0" borderId="0" xfId="0" applyFont="1" applyProtection="1">
      <protection locked="0" hidden="1"/>
    </xf>
    <xf numFmtId="0" fontId="0" fillId="0" borderId="0" xfId="0" applyFont="1" applyFill="1" applyBorder="1"/>
    <xf numFmtId="0" fontId="2" fillId="0" borderId="0" xfId="0" applyFont="1" applyFill="1" applyBorder="1" applyAlignment="1" applyProtection="1">
      <alignment vertical="center"/>
      <protection locked="0" hidden="1"/>
    </xf>
    <xf numFmtId="0" fontId="27" fillId="0" borderId="0" xfId="0" applyFont="1"/>
    <xf numFmtId="0" fontId="0" fillId="15" borderId="73" xfId="0" applyFill="1" applyBorder="1"/>
    <xf numFmtId="0" fontId="0" fillId="15" borderId="74" xfId="0" applyFill="1" applyBorder="1"/>
    <xf numFmtId="0" fontId="0" fillId="15" borderId="75" xfId="0" applyFill="1" applyBorder="1"/>
    <xf numFmtId="0" fontId="42" fillId="0" borderId="0" xfId="0" applyFont="1"/>
    <xf numFmtId="0" fontId="27" fillId="14" borderId="0" xfId="0" applyFont="1" applyFill="1" applyBorder="1"/>
    <xf numFmtId="0" fontId="0" fillId="16" borderId="73" xfId="0" applyFill="1" applyBorder="1" applyAlignment="1">
      <alignment horizontal="left"/>
    </xf>
    <xf numFmtId="0" fontId="0" fillId="17" borderId="73" xfId="0" applyFill="1" applyBorder="1"/>
    <xf numFmtId="0" fontId="0" fillId="16" borderId="74" xfId="0" applyFill="1" applyBorder="1" applyAlignment="1">
      <alignment horizontal="left"/>
    </xf>
    <xf numFmtId="49" fontId="0" fillId="17" borderId="74" xfId="0" applyNumberFormat="1" applyFill="1" applyBorder="1"/>
    <xf numFmtId="0" fontId="0" fillId="16" borderId="75" xfId="0" applyFill="1" applyBorder="1" applyAlignment="1">
      <alignment horizontal="left"/>
    </xf>
    <xf numFmtId="49" fontId="0" fillId="17" borderId="75" xfId="0" applyNumberFormat="1" applyFill="1" applyBorder="1"/>
    <xf numFmtId="0" fontId="14" fillId="0" borderId="37" xfId="0" applyFont="1" applyFill="1" applyBorder="1" applyAlignment="1" applyProtection="1">
      <alignment wrapText="1"/>
      <protection locked="0"/>
    </xf>
    <xf numFmtId="0" fontId="0" fillId="0" borderId="0" xfId="0" applyProtection="1">
      <protection locked="0"/>
    </xf>
    <xf numFmtId="0" fontId="2" fillId="0" borderId="0" xfId="0" applyFont="1" applyProtection="1">
      <protection locked="0"/>
    </xf>
    <xf numFmtId="0" fontId="2" fillId="0" borderId="0" xfId="0" applyFont="1" applyBorder="1" applyAlignment="1" applyProtection="1">
      <alignment wrapText="1"/>
      <protection locked="0"/>
    </xf>
    <xf numFmtId="0" fontId="1" fillId="0" borderId="0" xfId="0" applyFont="1" applyBorder="1" applyAlignment="1" applyProtection="1">
      <protection locked="0"/>
    </xf>
    <xf numFmtId="0" fontId="2" fillId="0" borderId="32" xfId="0" applyFont="1" applyFill="1" applyBorder="1" applyAlignment="1" applyProtection="1">
      <alignment horizontal="center"/>
      <protection hidden="1"/>
    </xf>
    <xf numFmtId="0" fontId="35" fillId="0" borderId="36" xfId="0" applyFont="1" applyFill="1" applyBorder="1" applyAlignment="1" applyProtection="1">
      <alignment horizontal="center"/>
      <protection hidden="1"/>
    </xf>
    <xf numFmtId="0" fontId="2" fillId="0" borderId="36" xfId="0" applyFont="1" applyFill="1" applyBorder="1" applyAlignment="1" applyProtection="1">
      <alignment horizontal="center"/>
      <protection hidden="1"/>
    </xf>
    <xf numFmtId="0" fontId="2" fillId="0" borderId="38" xfId="0" applyFont="1" applyFill="1" applyBorder="1" applyAlignment="1" applyProtection="1">
      <alignment horizontal="center"/>
      <protection hidden="1"/>
    </xf>
    <xf numFmtId="0" fontId="2" fillId="0" borderId="44" xfId="0" applyFont="1" applyBorder="1" applyAlignment="1" applyProtection="1">
      <protection hidden="1"/>
    </xf>
    <xf numFmtId="0" fontId="2" fillId="0" borderId="51" xfId="0" applyFont="1" applyBorder="1" applyAlignment="1" applyProtection="1">
      <protection hidden="1"/>
    </xf>
    <xf numFmtId="0" fontId="35" fillId="0" borderId="0" xfId="0" applyFont="1" applyAlignment="1">
      <alignment horizontal="center"/>
    </xf>
    <xf numFmtId="0" fontId="2" fillId="0" borderId="1" xfId="0" applyFont="1" applyFill="1" applyBorder="1" applyAlignment="1" applyProtection="1">
      <alignment horizontal="left"/>
      <protection locked="0" hidden="1"/>
    </xf>
    <xf numFmtId="0" fontId="16" fillId="14" borderId="35" xfId="0" applyFont="1" applyFill="1" applyBorder="1" applyAlignment="1" applyProtection="1">
      <alignment horizontal="center"/>
      <protection locked="0"/>
    </xf>
    <xf numFmtId="0" fontId="16" fillId="14" borderId="6" xfId="0" applyFont="1" applyFill="1" applyBorder="1" applyAlignment="1" applyProtection="1">
      <alignment horizontal="center"/>
      <protection locked="0"/>
    </xf>
    <xf numFmtId="0" fontId="16" fillId="14" borderId="42" xfId="0" applyFont="1" applyFill="1" applyBorder="1" applyAlignment="1" applyProtection="1">
      <alignment horizontal="center"/>
      <protection locked="0"/>
    </xf>
    <xf numFmtId="0" fontId="2" fillId="0" borderId="33" xfId="0" applyFont="1" applyFill="1" applyBorder="1" applyAlignment="1" applyProtection="1">
      <alignment horizontal="left"/>
      <protection locked="0" hidden="1"/>
    </xf>
    <xf numFmtId="0" fontId="2" fillId="0" borderId="0" xfId="0" applyFont="1" applyFill="1" applyBorder="1" applyAlignment="1">
      <alignment horizontal="left" wrapText="1"/>
    </xf>
    <xf numFmtId="0" fontId="32" fillId="0" borderId="0" xfId="0" applyFont="1" applyBorder="1" applyAlignment="1">
      <alignment horizontal="left" vertical="center" wrapText="1"/>
    </xf>
    <xf numFmtId="0" fontId="27" fillId="16" borderId="39" xfId="0" applyFont="1" applyFill="1" applyBorder="1" applyAlignment="1">
      <alignment horizontal="center" vertical="center" wrapText="1"/>
    </xf>
    <xf numFmtId="0" fontId="16" fillId="14" borderId="10" xfId="0" applyFont="1" applyFill="1" applyBorder="1" applyAlignment="1" applyProtection="1">
      <alignment horizontal="center"/>
      <protection locked="0"/>
    </xf>
    <xf numFmtId="0" fontId="16" fillId="19" borderId="35" xfId="0" applyFont="1" applyFill="1" applyBorder="1" applyAlignment="1" applyProtection="1">
      <alignment horizontal="center"/>
      <protection locked="0"/>
    </xf>
    <xf numFmtId="0" fontId="16" fillId="19" borderId="6" xfId="0" applyFont="1" applyFill="1" applyBorder="1" applyAlignment="1" applyProtection="1">
      <alignment horizontal="center"/>
      <protection locked="0"/>
    </xf>
    <xf numFmtId="0" fontId="16" fillId="19" borderId="42" xfId="0" applyFont="1" applyFill="1" applyBorder="1" applyAlignment="1" applyProtection="1">
      <alignment horizontal="center"/>
      <protection locked="0"/>
    </xf>
    <xf numFmtId="0" fontId="0" fillId="19" borderId="35" xfId="0" applyFill="1" applyBorder="1" applyAlignment="1" applyProtection="1">
      <alignment horizontal="center"/>
      <protection locked="0"/>
    </xf>
    <xf numFmtId="0" fontId="1" fillId="18" borderId="50" xfId="0" applyFont="1" applyFill="1" applyBorder="1" applyAlignment="1" applyProtection="1">
      <alignment horizontal="center" vertical="center" wrapText="1"/>
      <protection hidden="1"/>
    </xf>
    <xf numFmtId="0" fontId="16" fillId="0" borderId="1" xfId="0" applyFont="1" applyFill="1" applyBorder="1" applyAlignment="1" applyProtection="1">
      <alignment horizontal="left"/>
      <protection locked="0" hidden="1"/>
    </xf>
    <xf numFmtId="0" fontId="16" fillId="0" borderId="39" xfId="0" applyFont="1" applyFill="1" applyBorder="1" applyAlignment="1" applyProtection="1">
      <alignment horizontal="left"/>
      <protection locked="0" hidden="1"/>
    </xf>
    <xf numFmtId="0" fontId="25" fillId="0" borderId="0" xfId="0" applyFont="1" applyFill="1" applyBorder="1" applyAlignment="1">
      <alignment horizontal="center"/>
    </xf>
    <xf numFmtId="0" fontId="16" fillId="0" borderId="0" xfId="0" applyFont="1" applyFill="1" applyBorder="1" applyAlignment="1"/>
    <xf numFmtId="9" fontId="16" fillId="0" borderId="0" xfId="0" applyNumberFormat="1" applyFont="1" applyFill="1" applyBorder="1" applyAlignment="1"/>
    <xf numFmtId="0" fontId="16" fillId="0" borderId="0" xfId="0" applyFont="1" applyBorder="1"/>
    <xf numFmtId="0" fontId="16" fillId="0" borderId="0" xfId="0" applyFont="1"/>
    <xf numFmtId="0" fontId="48" fillId="0" borderId="0" xfId="0" applyFont="1" applyAlignment="1">
      <alignment horizontal="center"/>
    </xf>
    <xf numFmtId="0" fontId="1" fillId="18" borderId="27" xfId="0" applyFont="1" applyFill="1" applyBorder="1" applyAlignment="1" applyProtection="1">
      <alignment horizontal="center" vertical="center" wrapText="1"/>
      <protection hidden="1"/>
    </xf>
    <xf numFmtId="0" fontId="2" fillId="19" borderId="33" xfId="0" applyFont="1" applyFill="1" applyBorder="1" applyAlignment="1" applyProtection="1">
      <alignment horizontal="left"/>
      <protection locked="0" hidden="1"/>
    </xf>
    <xf numFmtId="0" fontId="2" fillId="19" borderId="1" xfId="0" applyFont="1" applyFill="1" applyBorder="1" applyAlignment="1" applyProtection="1">
      <alignment horizontal="left"/>
      <protection locked="0" hidden="1"/>
    </xf>
    <xf numFmtId="0" fontId="2" fillId="19" borderId="39" xfId="0" applyFont="1" applyFill="1" applyBorder="1" applyAlignment="1" applyProtection="1">
      <alignment horizontal="left"/>
      <protection locked="0" hidden="1"/>
    </xf>
    <xf numFmtId="0" fontId="30" fillId="0" borderId="0" xfId="0" applyFont="1"/>
    <xf numFmtId="0" fontId="17" fillId="14" borderId="0" xfId="0" applyFont="1" applyFill="1" applyBorder="1" applyAlignment="1" applyProtection="1">
      <alignment horizontal="center" vertical="center" wrapText="1"/>
      <protection hidden="1"/>
    </xf>
    <xf numFmtId="0" fontId="1" fillId="0" borderId="0" xfId="0" applyFont="1" applyBorder="1" applyAlignment="1">
      <alignment horizontal="left"/>
    </xf>
    <xf numFmtId="0" fontId="57" fillId="14" borderId="5" xfId="0" applyFont="1" applyFill="1" applyBorder="1" applyProtection="1"/>
    <xf numFmtId="0" fontId="6" fillId="0" borderId="0" xfId="0" applyFont="1" applyBorder="1" applyAlignment="1" applyProtection="1">
      <protection locked="0"/>
    </xf>
    <xf numFmtId="0" fontId="6" fillId="0" borderId="0" xfId="0" applyFont="1" applyBorder="1"/>
    <xf numFmtId="0" fontId="58" fillId="0" borderId="0" xfId="0" applyFont="1" applyAlignment="1"/>
    <xf numFmtId="0" fontId="5" fillId="0" borderId="0" xfId="0" applyFont="1" applyAlignment="1"/>
    <xf numFmtId="0" fontId="59" fillId="0" borderId="1" xfId="0" applyFont="1" applyFill="1" applyBorder="1" applyAlignment="1" applyProtection="1">
      <alignment horizontal="center" vertical="center"/>
    </xf>
    <xf numFmtId="0" fontId="59" fillId="0" borderId="1" xfId="0" applyFont="1" applyFill="1" applyBorder="1" applyAlignment="1" applyProtection="1">
      <alignment horizontal="left" vertical="center" wrapText="1"/>
    </xf>
    <xf numFmtId="0" fontId="59" fillId="0" borderId="1" xfId="0" applyFont="1" applyFill="1" applyBorder="1" applyAlignment="1">
      <alignment horizontal="left" vertical="top" wrapText="1"/>
    </xf>
    <xf numFmtId="0" fontId="59" fillId="0" borderId="1" xfId="0" applyFont="1" applyBorder="1" applyAlignment="1">
      <alignment horizontal="left" vertical="top" wrapText="1"/>
    </xf>
    <xf numFmtId="0" fontId="59" fillId="0" borderId="1" xfId="0" applyFont="1" applyFill="1" applyBorder="1" applyAlignment="1" applyProtection="1">
      <alignment horizontal="left" vertical="top" wrapText="1"/>
    </xf>
    <xf numFmtId="0" fontId="62" fillId="0" borderId="1" xfId="0" applyFont="1" applyFill="1" applyBorder="1" applyProtection="1"/>
    <xf numFmtId="164" fontId="62" fillId="0" borderId="1" xfId="0" applyNumberFormat="1" applyFont="1" applyFill="1" applyBorder="1" applyAlignment="1" applyProtection="1">
      <alignment horizontal="center"/>
    </xf>
    <xf numFmtId="3" fontId="62" fillId="24" borderId="1" xfId="0" applyNumberFormat="1" applyFont="1" applyFill="1" applyBorder="1" applyAlignment="1" applyProtection="1">
      <alignment horizontal="center" wrapText="1"/>
      <protection locked="0"/>
    </xf>
    <xf numFmtId="0" fontId="62" fillId="24" borderId="1" xfId="0" applyFont="1" applyFill="1" applyBorder="1" applyAlignment="1" applyProtection="1">
      <alignment horizontal="center"/>
      <protection locked="0"/>
    </xf>
    <xf numFmtId="0" fontId="62" fillId="25" borderId="1" xfId="0" applyFont="1" applyFill="1" applyBorder="1" applyAlignment="1" applyProtection="1">
      <alignment horizontal="center"/>
      <protection locked="0"/>
    </xf>
    <xf numFmtId="2" fontId="62" fillId="0" borderId="1" xfId="0" applyNumberFormat="1" applyFont="1" applyFill="1" applyBorder="1" applyAlignment="1" applyProtection="1">
      <alignment horizontal="center" vertical="center"/>
    </xf>
    <xf numFmtId="4" fontId="62" fillId="0" borderId="1" xfId="0" applyNumberFormat="1" applyFont="1" applyFill="1" applyBorder="1" applyAlignment="1" applyProtection="1"/>
    <xf numFmtId="3" fontId="62" fillId="24" borderId="1" xfId="0" applyNumberFormat="1" applyFont="1" applyFill="1" applyBorder="1" applyAlignment="1" applyProtection="1">
      <alignment horizontal="center"/>
      <protection locked="0"/>
    </xf>
    <xf numFmtId="16" fontId="62" fillId="0" borderId="1" xfId="0" applyNumberFormat="1" applyFont="1" applyFill="1" applyBorder="1" applyProtection="1"/>
    <xf numFmtId="3" fontId="59" fillId="0" borderId="1" xfId="0" applyNumberFormat="1" applyFont="1" applyFill="1" applyBorder="1" applyAlignment="1" applyProtection="1"/>
    <xf numFmtId="0" fontId="62" fillId="0" borderId="0" xfId="0" applyFont="1" applyFill="1" applyBorder="1" applyProtection="1"/>
    <xf numFmtId="4" fontId="62" fillId="0" borderId="4" xfId="0" applyNumberFormat="1" applyFont="1" applyFill="1" applyBorder="1" applyProtection="1"/>
    <xf numFmtId="4" fontId="59" fillId="0" borderId="5" xfId="0" applyNumberFormat="1" applyFont="1" applyFill="1" applyBorder="1" applyAlignment="1" applyProtection="1"/>
    <xf numFmtId="0" fontId="62" fillId="14" borderId="0" xfId="0" applyFont="1" applyFill="1" applyBorder="1" applyProtection="1"/>
    <xf numFmtId="4" fontId="59" fillId="0" borderId="1" xfId="0" applyNumberFormat="1" applyFont="1" applyFill="1" applyBorder="1" applyAlignment="1" applyProtection="1"/>
    <xf numFmtId="4" fontId="59" fillId="14" borderId="1" xfId="0" applyNumberFormat="1" applyFont="1" applyFill="1" applyBorder="1" applyAlignment="1" applyProtection="1"/>
    <xf numFmtId="4" fontId="62" fillId="27" borderId="1" xfId="0" applyNumberFormat="1" applyFont="1" applyFill="1" applyBorder="1" applyAlignment="1" applyProtection="1">
      <alignment horizontal="center" vertical="center"/>
      <protection locked="0"/>
    </xf>
    <xf numFmtId="4" fontId="59" fillId="27" borderId="1" xfId="0" applyNumberFormat="1" applyFont="1" applyFill="1" applyBorder="1" applyAlignment="1" applyProtection="1"/>
    <xf numFmtId="0" fontId="59" fillId="14" borderId="0" xfId="0" applyFont="1" applyFill="1" applyBorder="1" applyProtection="1"/>
    <xf numFmtId="0" fontId="59" fillId="14" borderId="0" xfId="0" applyFont="1" applyFill="1" applyBorder="1" applyProtection="1">
      <protection locked="0"/>
    </xf>
    <xf numFmtId="0" fontId="6" fillId="0" borderId="5" xfId="0" applyFont="1" applyBorder="1"/>
    <xf numFmtId="0" fontId="63" fillId="14" borderId="6" xfId="0" applyFont="1" applyFill="1" applyBorder="1" applyAlignment="1" applyProtection="1">
      <alignment horizontal="right"/>
    </xf>
    <xf numFmtId="4" fontId="64" fillId="0" borderId="1" xfId="0" applyNumberFormat="1" applyFont="1" applyFill="1" applyBorder="1" applyAlignment="1" applyProtection="1"/>
    <xf numFmtId="0" fontId="63" fillId="14" borderId="0" xfId="0" applyFont="1" applyFill="1" applyBorder="1" applyAlignment="1" applyProtection="1"/>
    <xf numFmtId="0" fontId="59" fillId="27" borderId="1" xfId="0" applyFont="1" applyFill="1" applyBorder="1" applyAlignment="1">
      <alignment horizontal="center" vertical="top"/>
    </xf>
    <xf numFmtId="0" fontId="59" fillId="27" borderId="1" xfId="0" applyFont="1" applyFill="1" applyBorder="1" applyAlignment="1">
      <alignment horizontal="center" vertical="top" wrapText="1"/>
    </xf>
    <xf numFmtId="0" fontId="62" fillId="0" borderId="1" xfId="0" applyFont="1" applyBorder="1" applyProtection="1">
      <protection locked="0"/>
    </xf>
    <xf numFmtId="2" fontId="65" fillId="0" borderId="1" xfId="0" applyNumberFormat="1" applyFont="1" applyBorder="1" applyProtection="1">
      <protection locked="0"/>
    </xf>
    <xf numFmtId="2" fontId="57" fillId="0" borderId="1" xfId="0" applyNumberFormat="1" applyFont="1" applyBorder="1" applyAlignment="1">
      <alignment vertical="center"/>
    </xf>
    <xf numFmtId="0" fontId="65" fillId="0" borderId="0" xfId="0" applyFont="1" applyBorder="1" applyAlignment="1">
      <alignment horizontal="left" vertical="top" wrapText="1"/>
    </xf>
    <xf numFmtId="2" fontId="57" fillId="0" borderId="0" xfId="0" applyNumberFormat="1" applyFont="1" applyBorder="1" applyAlignment="1">
      <alignment horizontal="right" vertical="center"/>
    </xf>
    <xf numFmtId="2" fontId="57" fillId="0" borderId="6" xfId="0" applyNumberFormat="1" applyFont="1" applyBorder="1"/>
    <xf numFmtId="0" fontId="67" fillId="0" borderId="0" xfId="0" applyFont="1" applyBorder="1" applyAlignment="1">
      <alignment vertical="top" wrapText="1"/>
    </xf>
    <xf numFmtId="0" fontId="61" fillId="0" borderId="0" xfId="0" applyFont="1" applyBorder="1" applyAlignment="1">
      <alignment vertical="top" wrapText="1"/>
    </xf>
    <xf numFmtId="2" fontId="61" fillId="0" borderId="0" xfId="0" applyNumberFormat="1" applyFont="1" applyBorder="1" applyAlignment="1">
      <alignment horizontal="right" vertical="top"/>
    </xf>
    <xf numFmtId="0" fontId="57" fillId="28" borderId="1" xfId="0" applyFont="1" applyFill="1" applyBorder="1" applyAlignment="1">
      <alignment horizontal="center" vertical="top"/>
    </xf>
    <xf numFmtId="0" fontId="57" fillId="28" borderId="1" xfId="0" applyFont="1" applyFill="1" applyBorder="1" applyAlignment="1">
      <alignment horizontal="center" vertical="top" wrapText="1"/>
    </xf>
    <xf numFmtId="0" fontId="65" fillId="0" borderId="1" xfId="0" applyFont="1" applyBorder="1" applyProtection="1">
      <protection locked="0"/>
    </xf>
    <xf numFmtId="0" fontId="65" fillId="0" borderId="3" xfId="0" applyFont="1" applyBorder="1" applyProtection="1">
      <protection locked="0"/>
    </xf>
    <xf numFmtId="0" fontId="65" fillId="0" borderId="8" xfId="0" applyFont="1" applyBorder="1" applyProtection="1">
      <protection locked="0"/>
    </xf>
    <xf numFmtId="0" fontId="65" fillId="14" borderId="1" xfId="0" applyFont="1" applyFill="1" applyBorder="1" applyAlignment="1" applyProtection="1">
      <alignment horizontal="right" vertical="center"/>
      <protection locked="0"/>
    </xf>
    <xf numFmtId="2" fontId="65" fillId="14" borderId="1" xfId="0" applyNumberFormat="1" applyFont="1" applyFill="1" applyBorder="1" applyAlignment="1">
      <alignment horizontal="right" vertical="center"/>
    </xf>
    <xf numFmtId="0" fontId="57" fillId="14" borderId="1" xfId="0" applyFont="1" applyFill="1" applyBorder="1" applyAlignment="1">
      <alignment horizontal="right" wrapText="1"/>
    </xf>
    <xf numFmtId="2" fontId="57" fillId="14" borderId="1" xfId="0" applyNumberFormat="1" applyFont="1" applyFill="1" applyBorder="1" applyAlignment="1">
      <alignment horizontal="right" vertical="center"/>
    </xf>
    <xf numFmtId="0" fontId="57" fillId="28" borderId="1" xfId="0" applyFont="1" applyFill="1" applyBorder="1" applyAlignment="1">
      <alignment horizontal="right" wrapText="1"/>
    </xf>
    <xf numFmtId="2" fontId="57" fillId="28" borderId="1" xfId="0" applyNumberFormat="1" applyFont="1" applyFill="1" applyBorder="1" applyAlignment="1">
      <alignment horizontal="right" vertical="center"/>
    </xf>
    <xf numFmtId="0" fontId="59" fillId="3" borderId="1" xfId="0" applyFont="1" applyFill="1" applyBorder="1" applyAlignment="1">
      <alignment horizontal="center"/>
    </xf>
    <xf numFmtId="0" fontId="59" fillId="3" borderId="1" xfId="0" applyFont="1" applyFill="1" applyBorder="1" applyAlignment="1">
      <alignment horizontal="center" wrapText="1"/>
    </xf>
    <xf numFmtId="0" fontId="57" fillId="3" borderId="1" xfId="0" applyFont="1" applyFill="1" applyBorder="1" applyAlignment="1">
      <alignment horizontal="center"/>
    </xf>
    <xf numFmtId="0" fontId="57" fillId="3" borderId="1" xfId="0" applyFont="1" applyFill="1" applyBorder="1" applyAlignment="1">
      <alignment horizontal="center" wrapText="1"/>
    </xf>
    <xf numFmtId="2" fontId="62" fillId="0" borderId="1" xfId="0" applyNumberFormat="1" applyFont="1" applyBorder="1" applyProtection="1">
      <protection locked="0"/>
    </xf>
    <xf numFmtId="2" fontId="59" fillId="0" borderId="18" xfId="0" applyNumberFormat="1" applyFont="1" applyBorder="1" applyProtection="1"/>
    <xf numFmtId="2" fontId="57" fillId="28" borderId="1" xfId="0" applyNumberFormat="1" applyFont="1" applyFill="1" applyBorder="1" applyProtection="1"/>
    <xf numFmtId="2" fontId="57" fillId="0" borderId="1" xfId="0" applyNumberFormat="1" applyFont="1" applyBorder="1" applyProtection="1"/>
    <xf numFmtId="4" fontId="57" fillId="0" borderId="1" xfId="0" applyNumberFormat="1" applyFont="1" applyBorder="1"/>
    <xf numFmtId="2" fontId="57" fillId="0" borderId="2" xfId="0" applyNumberFormat="1" applyFont="1" applyBorder="1" applyProtection="1"/>
    <xf numFmtId="0" fontId="57" fillId="25" borderId="1" xfId="0" applyFont="1" applyFill="1" applyBorder="1" applyAlignment="1">
      <alignment horizontal="center" vertical="top"/>
    </xf>
    <xf numFmtId="0" fontId="57" fillId="25" borderId="1" xfId="0" applyFont="1" applyFill="1" applyBorder="1" applyAlignment="1">
      <alignment horizontal="center" vertical="top" wrapText="1"/>
    </xf>
    <xf numFmtId="0" fontId="65" fillId="14" borderId="1" xfId="0" applyFont="1" applyFill="1" applyBorder="1" applyProtection="1">
      <protection locked="0"/>
    </xf>
    <xf numFmtId="2" fontId="65" fillId="14" borderId="1" xfId="0" applyNumberFormat="1" applyFont="1" applyFill="1" applyBorder="1" applyProtection="1">
      <protection locked="0"/>
    </xf>
    <xf numFmtId="0" fontId="65" fillId="14" borderId="2" xfId="0" applyFont="1" applyFill="1" applyBorder="1" applyProtection="1">
      <protection locked="0"/>
    </xf>
    <xf numFmtId="2" fontId="65" fillId="14" borderId="2" xfId="0" applyNumberFormat="1" applyFont="1" applyFill="1" applyBorder="1" applyProtection="1">
      <protection locked="0"/>
    </xf>
    <xf numFmtId="0" fontId="69" fillId="0" borderId="3" xfId="0" applyFont="1" applyBorder="1"/>
    <xf numFmtId="0" fontId="57" fillId="0" borderId="1" xfId="0" applyFont="1" applyBorder="1"/>
    <xf numFmtId="2" fontId="57" fillId="0" borderId="1" xfId="0" applyNumberFormat="1" applyFont="1" applyBorder="1"/>
    <xf numFmtId="0" fontId="69" fillId="0" borderId="0" xfId="0" applyFont="1" applyBorder="1"/>
    <xf numFmtId="0" fontId="57" fillId="0" borderId="0" xfId="0" applyFont="1" applyBorder="1"/>
    <xf numFmtId="2" fontId="57" fillId="0" borderId="0" xfId="0" applyNumberFormat="1" applyFont="1" applyBorder="1"/>
    <xf numFmtId="0" fontId="70" fillId="0" borderId="0" xfId="0" applyFont="1"/>
    <xf numFmtId="0" fontId="59" fillId="3" borderId="1" xfId="0" applyFont="1" applyFill="1" applyBorder="1" applyAlignment="1">
      <alignment horizontal="center" vertical="top"/>
    </xf>
    <xf numFmtId="0" fontId="59" fillId="3" borderId="1" xfId="0" applyFont="1" applyFill="1" applyBorder="1" applyAlignment="1">
      <alignment horizontal="center" vertical="top" wrapText="1"/>
    </xf>
    <xf numFmtId="0" fontId="62" fillId="0" borderId="0" xfId="0" applyFont="1" applyBorder="1" applyProtection="1"/>
    <xf numFmtId="0" fontId="57" fillId="0" borderId="1" xfId="0" applyFont="1" applyBorder="1" applyProtection="1"/>
    <xf numFmtId="0" fontId="69" fillId="0" borderId="0" xfId="0" applyFont="1" applyBorder="1" applyAlignment="1">
      <alignment horizontal="left" vertical="center" wrapText="1"/>
    </xf>
    <xf numFmtId="0" fontId="12" fillId="0" borderId="0" xfId="0" applyFont="1" applyBorder="1" applyAlignment="1">
      <alignment vertical="center"/>
    </xf>
    <xf numFmtId="0" fontId="35" fillId="0" borderId="0" xfId="0" applyFont="1" applyAlignment="1"/>
    <xf numFmtId="0" fontId="59" fillId="0" borderId="9" xfId="0" applyFont="1" applyFill="1" applyBorder="1" applyAlignment="1">
      <alignment wrapText="1" shrinkToFit="1"/>
    </xf>
    <xf numFmtId="0" fontId="14" fillId="0" borderId="0" xfId="0" applyFont="1" applyAlignment="1">
      <alignment vertical="top"/>
    </xf>
    <xf numFmtId="0" fontId="72" fillId="0" borderId="11" xfId="0" applyFont="1" applyFill="1" applyBorder="1" applyAlignment="1">
      <alignment wrapText="1" shrinkToFit="1"/>
    </xf>
    <xf numFmtId="0" fontId="23" fillId="0" borderId="0" xfId="0" applyFont="1"/>
    <xf numFmtId="0" fontId="16" fillId="0" borderId="0" xfId="0" applyFont="1" applyFill="1" applyAlignment="1">
      <alignment wrapText="1" shrinkToFit="1"/>
    </xf>
    <xf numFmtId="0" fontId="72" fillId="0" borderId="0" xfId="0" applyFont="1" applyFill="1" applyAlignment="1">
      <alignment wrapText="1" shrinkToFit="1"/>
    </xf>
    <xf numFmtId="0" fontId="12" fillId="0" borderId="0" xfId="0" applyFont="1"/>
    <xf numFmtId="0" fontId="59" fillId="0" borderId="0" xfId="0" applyFont="1" applyFill="1" applyAlignment="1">
      <alignment wrapText="1" shrinkToFit="1"/>
    </xf>
    <xf numFmtId="0" fontId="59" fillId="2" borderId="1" xfId="0" applyFont="1" applyFill="1" applyBorder="1" applyAlignment="1">
      <alignment vertical="center"/>
    </xf>
    <xf numFmtId="0" fontId="59" fillId="0" borderId="1" xfId="0" applyFont="1" applyFill="1" applyBorder="1" applyAlignment="1">
      <alignment horizontal="center" vertical="center"/>
    </xf>
    <xf numFmtId="0" fontId="62" fillId="0" borderId="1" xfId="0" applyFont="1" applyFill="1" applyBorder="1"/>
    <xf numFmtId="0" fontId="62" fillId="0" borderId="1" xfId="0" applyFont="1" applyFill="1" applyBorder="1" applyAlignment="1">
      <alignment horizontal="center" vertical="center"/>
    </xf>
    <xf numFmtId="0" fontId="31" fillId="25" borderId="36" xfId="0" applyFont="1" applyFill="1" applyBorder="1" applyAlignment="1" applyProtection="1">
      <protection hidden="1"/>
    </xf>
    <xf numFmtId="0" fontId="35" fillId="25" borderId="36" xfId="0" applyFont="1" applyFill="1" applyBorder="1" applyAlignment="1" applyProtection="1">
      <alignment horizontal="center" vertical="center"/>
      <protection hidden="1"/>
    </xf>
    <xf numFmtId="0" fontId="62" fillId="0" borderId="0" xfId="0" applyFont="1"/>
    <xf numFmtId="0" fontId="62" fillId="0" borderId="0" xfId="0" applyFont="1" applyFill="1" applyBorder="1" applyAlignment="1"/>
    <xf numFmtId="0" fontId="62" fillId="0" borderId="0" xfId="0" applyFont="1" applyBorder="1" applyAlignment="1"/>
    <xf numFmtId="0" fontId="59" fillId="0" borderId="0" xfId="0" applyFont="1" applyFill="1" applyBorder="1" applyAlignment="1"/>
    <xf numFmtId="0" fontId="59" fillId="0" borderId="0" xfId="0" applyFont="1" applyFill="1" applyBorder="1" applyAlignment="1">
      <alignment horizontal="center"/>
    </xf>
    <xf numFmtId="164" fontId="62" fillId="0" borderId="0" xfId="0" applyNumberFormat="1" applyFont="1" applyFill="1" applyBorder="1" applyAlignment="1"/>
    <xf numFmtId="164" fontId="62" fillId="0" borderId="0" xfId="0" applyNumberFormat="1" applyFont="1" applyBorder="1" applyAlignment="1"/>
    <xf numFmtId="164" fontId="59" fillId="0" borderId="0" xfId="0" applyNumberFormat="1" applyFont="1" applyFill="1" applyBorder="1" applyAlignment="1"/>
    <xf numFmtId="164" fontId="59" fillId="0" borderId="0" xfId="0" applyNumberFormat="1" applyFont="1" applyFill="1" applyBorder="1" applyAlignment="1">
      <alignment horizontal="center"/>
    </xf>
    <xf numFmtId="164" fontId="59" fillId="0" borderId="0" xfId="0" applyNumberFormat="1" applyFont="1" applyBorder="1" applyAlignment="1">
      <alignment horizontal="center"/>
    </xf>
    <xf numFmtId="0" fontId="0" fillId="0" borderId="0" xfId="0" applyProtection="1"/>
    <xf numFmtId="0" fontId="57" fillId="26" borderId="15" xfId="0" applyFont="1" applyFill="1" applyBorder="1" applyAlignment="1" applyProtection="1">
      <alignment wrapText="1"/>
    </xf>
    <xf numFmtId="3" fontId="59" fillId="14" borderId="1" xfId="0" applyNumberFormat="1" applyFont="1" applyFill="1" applyBorder="1" applyProtection="1"/>
    <xf numFmtId="0" fontId="59" fillId="0" borderId="0" xfId="0" applyFont="1"/>
    <xf numFmtId="0" fontId="80" fillId="0" borderId="0" xfId="0" applyFont="1"/>
    <xf numFmtId="165" fontId="2" fillId="14" borderId="30" xfId="0" applyNumberFormat="1" applyFont="1" applyFill="1" applyBorder="1" applyAlignment="1" applyProtection="1">
      <alignment horizontal="left"/>
      <protection locked="0"/>
    </xf>
    <xf numFmtId="165" fontId="2" fillId="14" borderId="34" xfId="0" applyNumberFormat="1" applyFont="1" applyFill="1" applyBorder="1" applyAlignment="1" applyProtection="1">
      <alignment horizontal="left"/>
      <protection locked="0"/>
    </xf>
    <xf numFmtId="165" fontId="43" fillId="11" borderId="5" xfId="0" applyNumberFormat="1" applyFont="1" applyFill="1" applyBorder="1" applyAlignment="1" applyProtection="1">
      <alignment horizontal="left"/>
      <protection locked="0"/>
    </xf>
    <xf numFmtId="165" fontId="2" fillId="11" borderId="4" xfId="0" applyNumberFormat="1" applyFont="1" applyFill="1" applyBorder="1" applyAlignment="1" applyProtection="1">
      <alignment horizontal="left"/>
      <protection locked="0"/>
    </xf>
    <xf numFmtId="165" fontId="2" fillId="11" borderId="6" xfId="0" applyNumberFormat="1" applyFont="1" applyFill="1" applyBorder="1" applyAlignment="1" applyProtection="1">
      <alignment horizontal="left"/>
      <protection locked="0"/>
    </xf>
    <xf numFmtId="0" fontId="2" fillId="0" borderId="0" xfId="0" applyFont="1" applyBorder="1" applyAlignment="1" applyProtection="1">
      <alignment horizontal="left" wrapText="1"/>
      <protection locked="0"/>
    </xf>
    <xf numFmtId="0" fontId="2" fillId="0" borderId="19" xfId="0" applyFont="1" applyBorder="1" applyAlignment="1" applyProtection="1">
      <alignment horizontal="left" vertical="top" wrapText="1"/>
      <protection hidden="1"/>
    </xf>
    <xf numFmtId="0" fontId="2" fillId="0" borderId="0" xfId="0" applyFont="1" applyBorder="1" applyAlignment="1" applyProtection="1">
      <alignment horizontal="left" vertical="top" wrapText="1"/>
      <protection hidden="1"/>
    </xf>
    <xf numFmtId="0" fontId="2" fillId="0" borderId="20" xfId="0" applyFont="1" applyBorder="1" applyAlignment="1" applyProtection="1">
      <alignment horizontal="left" vertical="top" wrapText="1"/>
      <protection hidden="1"/>
    </xf>
    <xf numFmtId="0" fontId="2" fillId="0" borderId="19" xfId="0" applyFont="1" applyFill="1" applyBorder="1" applyAlignment="1" applyProtection="1">
      <alignment horizontal="left" vertical="top" wrapText="1"/>
      <protection hidden="1"/>
    </xf>
    <xf numFmtId="0" fontId="2" fillId="0" borderId="0" xfId="0" applyFont="1" applyFill="1" applyBorder="1" applyAlignment="1" applyProtection="1">
      <alignment horizontal="left" vertical="top" wrapText="1"/>
      <protection hidden="1"/>
    </xf>
    <xf numFmtId="0" fontId="2" fillId="0" borderId="20" xfId="0" applyFont="1" applyFill="1" applyBorder="1" applyAlignment="1" applyProtection="1">
      <alignment horizontal="left" vertical="top" wrapText="1"/>
      <protection hidden="1"/>
    </xf>
    <xf numFmtId="0" fontId="2" fillId="0" borderId="21" xfId="0" applyFont="1" applyBorder="1" applyAlignment="1" applyProtection="1">
      <alignment horizontal="left" vertical="top" wrapText="1"/>
      <protection hidden="1"/>
    </xf>
    <xf numFmtId="0" fontId="2" fillId="0" borderId="22" xfId="0" applyFont="1" applyBorder="1" applyAlignment="1" applyProtection="1">
      <alignment horizontal="left" vertical="top" wrapText="1"/>
      <protection hidden="1"/>
    </xf>
    <xf numFmtId="0" fontId="2" fillId="0" borderId="23" xfId="0" applyFont="1" applyBorder="1" applyAlignment="1" applyProtection="1">
      <alignment horizontal="left" vertical="top" wrapText="1"/>
      <protection hidden="1"/>
    </xf>
    <xf numFmtId="0" fontId="14" fillId="2" borderId="36"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4" fillId="2" borderId="54"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6"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protection locked="0"/>
    </xf>
    <xf numFmtId="0" fontId="14" fillId="0" borderId="34" xfId="0" applyFont="1" applyFill="1" applyBorder="1" applyAlignment="1" applyProtection="1">
      <alignment horizontal="left" vertical="center"/>
      <protection locked="0"/>
    </xf>
    <xf numFmtId="0" fontId="14" fillId="0" borderId="31" xfId="0" applyFont="1" applyFill="1" applyBorder="1" applyAlignment="1" applyProtection="1">
      <alignment horizontal="left" vertical="center"/>
      <protection locked="0"/>
    </xf>
    <xf numFmtId="14" fontId="14" fillId="0" borderId="5" xfId="0" applyNumberFormat="1" applyFont="1" applyFill="1" applyBorder="1" applyAlignment="1" applyProtection="1">
      <alignment horizontal="left" vertical="center" wrapText="1"/>
      <protection locked="0"/>
    </xf>
    <xf numFmtId="14" fontId="14" fillId="0" borderId="4" xfId="0" applyNumberFormat="1" applyFont="1" applyFill="1" applyBorder="1" applyAlignment="1" applyProtection="1">
      <alignment horizontal="left" vertical="center" wrapText="1"/>
      <protection locked="0"/>
    </xf>
    <xf numFmtId="14" fontId="14" fillId="0" borderId="37" xfId="0" applyNumberFormat="1" applyFont="1" applyFill="1" applyBorder="1" applyAlignment="1" applyProtection="1">
      <alignment horizontal="left" vertical="center" wrapText="1"/>
      <protection locked="0"/>
    </xf>
    <xf numFmtId="0" fontId="14" fillId="0" borderId="5" xfId="0" applyFont="1" applyFill="1" applyBorder="1" applyAlignment="1" applyProtection="1">
      <alignment horizontal="left" vertical="center" wrapText="1"/>
      <protection locked="0"/>
    </xf>
    <xf numFmtId="0" fontId="14" fillId="0" borderId="4" xfId="0" applyFont="1" applyFill="1" applyBorder="1" applyAlignment="1" applyProtection="1">
      <alignment horizontal="left" vertical="center" wrapText="1"/>
      <protection locked="0"/>
    </xf>
    <xf numFmtId="0" fontId="14" fillId="0" borderId="37" xfId="0" applyFont="1" applyFill="1" applyBorder="1" applyAlignment="1" applyProtection="1">
      <alignment horizontal="left" vertical="center" wrapText="1"/>
      <protection locked="0"/>
    </xf>
    <xf numFmtId="0" fontId="14" fillId="0" borderId="5" xfId="0" applyFont="1" applyFill="1" applyBorder="1" applyAlignment="1" applyProtection="1">
      <alignment horizontal="center" vertical="center" wrapText="1"/>
      <protection locked="0"/>
    </xf>
    <xf numFmtId="0" fontId="14" fillId="0" borderId="4" xfId="0" applyFont="1" applyFill="1" applyBorder="1" applyAlignment="1" applyProtection="1">
      <alignment horizontal="center" vertical="center" wrapText="1"/>
      <protection locked="0"/>
    </xf>
    <xf numFmtId="0" fontId="14" fillId="2" borderId="32" xfId="0" applyFont="1" applyFill="1" applyBorder="1" applyAlignment="1" applyProtection="1">
      <alignment horizontal="left" vertical="center"/>
    </xf>
    <xf numFmtId="0" fontId="14" fillId="2" borderId="33" xfId="0" applyFont="1" applyFill="1" applyBorder="1" applyAlignment="1" applyProtection="1">
      <alignment horizontal="left" vertical="center"/>
    </xf>
    <xf numFmtId="0" fontId="2" fillId="0" borderId="1" xfId="0" applyFont="1" applyBorder="1" applyAlignment="1" applyProtection="1">
      <alignment wrapText="1"/>
      <protection locked="0" hidden="1"/>
    </xf>
    <xf numFmtId="0" fontId="2" fillId="0" borderId="1" xfId="0" applyFont="1" applyBorder="1" applyAlignment="1" applyProtection="1">
      <alignment horizontal="left" wrapText="1"/>
      <protection locked="0" hidden="1"/>
    </xf>
    <xf numFmtId="0" fontId="1" fillId="0" borderId="0" xfId="0" applyFont="1" applyBorder="1" applyAlignment="1"/>
    <xf numFmtId="0" fontId="2" fillId="0" borderId="0" xfId="0" applyFont="1" applyBorder="1" applyAlignment="1"/>
    <xf numFmtId="0" fontId="2" fillId="11" borderId="39" xfId="0" applyFont="1" applyFill="1" applyBorder="1" applyAlignment="1" applyProtection="1">
      <alignment horizontal="left"/>
      <protection hidden="1"/>
    </xf>
    <xf numFmtId="0" fontId="16" fillId="0" borderId="39" xfId="0" applyFont="1" applyFill="1" applyBorder="1" applyAlignment="1" applyProtection="1">
      <alignment horizontal="center" wrapText="1"/>
      <protection locked="0" hidden="1"/>
    </xf>
    <xf numFmtId="0" fontId="2" fillId="0" borderId="39" xfId="0" applyFont="1" applyFill="1" applyBorder="1" applyAlignment="1" applyProtection="1">
      <alignment horizontal="center" vertical="center" wrapText="1"/>
      <protection locked="0" hidden="1"/>
    </xf>
    <xf numFmtId="0" fontId="2" fillId="11" borderId="39" xfId="0" applyFont="1" applyFill="1" applyBorder="1" applyAlignment="1" applyProtection="1">
      <alignment horizontal="left" wrapText="1"/>
      <protection hidden="1"/>
    </xf>
    <xf numFmtId="0" fontId="14" fillId="2" borderId="60" xfId="0" applyFont="1" applyFill="1" applyBorder="1" applyAlignment="1">
      <alignment horizontal="left" vertical="center" wrapText="1"/>
    </xf>
    <xf numFmtId="0" fontId="14" fillId="2" borderId="41" xfId="0" applyFont="1" applyFill="1" applyBorder="1" applyAlignment="1">
      <alignment horizontal="left" vertical="center" wrapText="1"/>
    </xf>
    <xf numFmtId="0" fontId="14" fillId="0" borderId="40" xfId="0" applyFont="1" applyBorder="1" applyAlignment="1" applyProtection="1">
      <alignment horizontal="left" wrapText="1"/>
      <protection locked="0" hidden="1"/>
    </xf>
    <xf numFmtId="0" fontId="14" fillId="0" borderId="41" xfId="0" applyFont="1" applyBorder="1" applyAlignment="1" applyProtection="1">
      <alignment horizontal="left" wrapText="1"/>
      <protection locked="0" hidden="1"/>
    </xf>
    <xf numFmtId="0" fontId="14" fillId="0" borderId="43" xfId="0" applyFont="1" applyBorder="1" applyAlignment="1" applyProtection="1">
      <alignment horizontal="left" wrapText="1"/>
      <protection locked="0" hidden="1"/>
    </xf>
    <xf numFmtId="0" fontId="2" fillId="13" borderId="33" xfId="0" applyFont="1" applyFill="1" applyBorder="1" applyAlignment="1" applyProtection="1">
      <alignment vertical="center" wrapText="1"/>
      <protection hidden="1"/>
    </xf>
    <xf numFmtId="0" fontId="2" fillId="13" borderId="39" xfId="0" applyFont="1" applyFill="1" applyBorder="1" applyAlignment="1" applyProtection="1">
      <alignment vertical="center" wrapText="1"/>
      <protection hidden="1"/>
    </xf>
    <xf numFmtId="0" fontId="18" fillId="0" borderId="33" xfId="0" applyFont="1" applyFill="1" applyBorder="1" applyAlignment="1" applyProtection="1">
      <alignment horizontal="center" vertical="center" wrapText="1"/>
      <protection locked="0" hidden="1"/>
    </xf>
    <xf numFmtId="0" fontId="18" fillId="0" borderId="39" xfId="0" applyFont="1" applyFill="1" applyBorder="1" applyAlignment="1" applyProtection="1">
      <alignment horizontal="center" vertical="center" wrapText="1"/>
      <protection locked="0" hidden="1"/>
    </xf>
    <xf numFmtId="14" fontId="1" fillId="0" borderId="39" xfId="0" applyNumberFormat="1" applyFont="1" applyFill="1" applyBorder="1" applyAlignment="1" applyProtection="1">
      <alignment horizontal="center" vertical="center" wrapText="1"/>
      <protection locked="0" hidden="1"/>
    </xf>
    <xf numFmtId="0" fontId="2" fillId="13" borderId="39" xfId="0" applyFont="1" applyFill="1" applyBorder="1" applyAlignment="1" applyProtection="1">
      <alignment wrapText="1"/>
      <protection hidden="1"/>
    </xf>
    <xf numFmtId="0" fontId="1" fillId="0" borderId="30" xfId="0" applyFont="1" applyFill="1" applyBorder="1" applyAlignment="1" applyProtection="1">
      <alignment horizontal="center" vertical="center" wrapText="1"/>
      <protection locked="0" hidden="1"/>
    </xf>
    <xf numFmtId="0" fontId="1" fillId="0" borderId="34" xfId="0" applyFont="1" applyFill="1" applyBorder="1" applyAlignment="1" applyProtection="1">
      <alignment horizontal="center" vertical="center" wrapText="1"/>
      <protection locked="0" hidden="1"/>
    </xf>
    <xf numFmtId="0" fontId="1" fillId="0" borderId="35" xfId="0" applyFont="1" applyFill="1" applyBorder="1" applyAlignment="1" applyProtection="1">
      <alignment horizontal="center" vertical="center" wrapText="1"/>
      <protection locked="0" hidden="1"/>
    </xf>
    <xf numFmtId="0" fontId="2" fillId="11" borderId="33" xfId="0" applyFont="1" applyFill="1" applyBorder="1" applyAlignment="1" applyProtection="1">
      <alignment vertical="center" wrapText="1"/>
      <protection hidden="1"/>
    </xf>
    <xf numFmtId="0" fontId="2" fillId="11" borderId="39" xfId="0" applyFont="1" applyFill="1" applyBorder="1" applyAlignment="1" applyProtection="1">
      <alignment vertical="center" wrapText="1"/>
      <protection hidden="1"/>
    </xf>
    <xf numFmtId="0" fontId="18" fillId="0" borderId="28" xfId="0" applyFont="1" applyFill="1" applyBorder="1" applyAlignment="1" applyProtection="1">
      <alignment horizontal="center" vertical="center" wrapText="1"/>
      <protection locked="0" hidden="1"/>
    </xf>
    <xf numFmtId="0" fontId="18" fillId="0" borderId="17" xfId="0" applyFont="1" applyFill="1" applyBorder="1" applyAlignment="1" applyProtection="1">
      <alignment horizontal="center" vertical="center" wrapText="1"/>
      <protection locked="0" hidden="1"/>
    </xf>
    <xf numFmtId="0" fontId="18" fillId="0" borderId="29" xfId="0" applyFont="1" applyFill="1" applyBorder="1" applyAlignment="1" applyProtection="1">
      <alignment horizontal="center" vertical="center" wrapText="1"/>
      <protection locked="0" hidden="1"/>
    </xf>
    <xf numFmtId="0" fontId="18" fillId="0" borderId="45" xfId="0" applyFont="1" applyFill="1" applyBorder="1" applyAlignment="1" applyProtection="1">
      <alignment horizontal="center" vertical="center" wrapText="1"/>
      <protection locked="0" hidden="1"/>
    </xf>
    <xf numFmtId="0" fontId="18" fillId="0" borderId="22" xfId="0" applyFont="1" applyFill="1" applyBorder="1" applyAlignment="1" applyProtection="1">
      <alignment horizontal="center" vertical="center" wrapText="1"/>
      <protection locked="0" hidden="1"/>
    </xf>
    <xf numFmtId="0" fontId="18" fillId="0" borderId="46" xfId="0" applyFont="1" applyFill="1" applyBorder="1" applyAlignment="1" applyProtection="1">
      <alignment horizontal="center" vertical="center" wrapText="1"/>
      <protection locked="0" hidden="1"/>
    </xf>
    <xf numFmtId="0" fontId="2" fillId="11" borderId="33" xfId="0" applyFont="1" applyFill="1" applyBorder="1" applyAlignment="1" applyProtection="1">
      <alignment wrapText="1"/>
      <protection hidden="1"/>
    </xf>
    <xf numFmtId="0" fontId="12" fillId="0" borderId="0" xfId="0" applyFont="1" applyFill="1" applyBorder="1" applyAlignment="1">
      <alignment horizontal="left" vertical="center" wrapText="1"/>
    </xf>
    <xf numFmtId="0" fontId="1" fillId="0" borderId="25" xfId="0" applyFont="1" applyBorder="1" applyAlignment="1" applyProtection="1">
      <alignment horizontal="left"/>
      <protection locked="0" hidden="1"/>
    </xf>
    <xf numFmtId="0" fontId="1" fillId="0" borderId="52" xfId="0" applyFont="1" applyBorder="1" applyAlignment="1" applyProtection="1">
      <alignment horizontal="left"/>
      <protection locked="0" hidden="1"/>
    </xf>
    <xf numFmtId="0" fontId="22" fillId="0" borderId="0" xfId="0" applyFont="1" applyAlignment="1"/>
    <xf numFmtId="0" fontId="19" fillId="0" borderId="24" xfId="0" applyFont="1" applyBorder="1" applyAlignment="1">
      <alignment horizontal="center" vertical="center" wrapText="1"/>
    </xf>
    <xf numFmtId="0" fontId="19" fillId="0" borderId="25" xfId="0" applyFont="1" applyBorder="1" applyAlignment="1">
      <alignment horizontal="center" vertical="center" wrapText="1"/>
    </xf>
    <xf numFmtId="0" fontId="19" fillId="0" borderId="14" xfId="0" applyFont="1" applyBorder="1" applyAlignment="1">
      <alignment horizontal="center" vertical="center" wrapText="1"/>
    </xf>
    <xf numFmtId="0" fontId="2" fillId="2" borderId="1" xfId="0" applyFont="1" applyFill="1" applyBorder="1" applyAlignment="1" applyProtection="1">
      <alignment horizontal="left"/>
      <protection hidden="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left"/>
    </xf>
    <xf numFmtId="165" fontId="2" fillId="0" borderId="33" xfId="0" applyNumberFormat="1" applyFont="1" applyFill="1" applyBorder="1" applyAlignment="1" applyProtection="1">
      <alignment horizontal="left"/>
      <protection locked="0" hidden="1"/>
    </xf>
    <xf numFmtId="0" fontId="0" fillId="0" borderId="70" xfId="0" applyNumberFormat="1" applyFont="1" applyBorder="1" applyAlignment="1" applyProtection="1">
      <alignment horizontal="left" vertical="top" wrapText="1"/>
      <protection locked="0"/>
    </xf>
    <xf numFmtId="0" fontId="0" fillId="0" borderId="3" xfId="0" applyNumberFormat="1" applyFont="1" applyBorder="1" applyAlignment="1" applyProtection="1">
      <alignment horizontal="left" vertical="top" wrapText="1"/>
      <protection locked="0"/>
    </xf>
    <xf numFmtId="0" fontId="0" fillId="0" borderId="56" xfId="0" applyNumberFormat="1" applyFont="1" applyBorder="1" applyAlignment="1" applyProtection="1">
      <alignment horizontal="left" vertical="top" wrapText="1"/>
      <protection locked="0"/>
    </xf>
    <xf numFmtId="0" fontId="0" fillId="0" borderId="9" xfId="0" applyNumberFormat="1" applyFont="1" applyBorder="1" applyAlignment="1" applyProtection="1">
      <alignment horizontal="left" vertical="top" wrapText="1"/>
      <protection locked="0"/>
    </xf>
    <xf numFmtId="0" fontId="0" fillId="0" borderId="0" xfId="0" applyNumberFormat="1" applyFont="1" applyBorder="1" applyAlignment="1" applyProtection="1">
      <alignment horizontal="left" vertical="top" wrapText="1"/>
      <protection locked="0"/>
    </xf>
    <xf numFmtId="0" fontId="0" fillId="0" borderId="20" xfId="0" applyNumberFormat="1" applyFont="1" applyBorder="1" applyAlignment="1" applyProtection="1">
      <alignment horizontal="left" vertical="top" wrapText="1"/>
      <protection locked="0"/>
    </xf>
    <xf numFmtId="0" fontId="1" fillId="12" borderId="32" xfId="0" applyFont="1" applyFill="1" applyBorder="1" applyAlignment="1" applyProtection="1">
      <alignment horizontal="center" vertical="center" wrapText="1"/>
      <protection hidden="1"/>
    </xf>
    <xf numFmtId="0" fontId="1" fillId="12" borderId="33" xfId="0" applyFont="1" applyFill="1" applyBorder="1" applyAlignment="1" applyProtection="1">
      <alignment horizontal="center" vertical="center" wrapText="1"/>
      <protection hidden="1"/>
    </xf>
    <xf numFmtId="0" fontId="2" fillId="3" borderId="38" xfId="0" applyFont="1" applyFill="1" applyBorder="1" applyAlignment="1" applyProtection="1">
      <alignment horizontal="left" vertical="center" wrapText="1"/>
      <protection hidden="1"/>
    </xf>
    <xf numFmtId="0" fontId="2" fillId="3" borderId="39" xfId="0" applyFont="1" applyFill="1" applyBorder="1" applyAlignment="1" applyProtection="1">
      <alignment horizontal="left" vertical="center" wrapText="1"/>
      <protection hidden="1"/>
    </xf>
    <xf numFmtId="0" fontId="2" fillId="0" borderId="33" xfId="0" applyFont="1" applyFill="1" applyBorder="1" applyAlignment="1" applyProtection="1">
      <alignment horizontal="left" vertical="center" wrapText="1"/>
      <protection locked="0" hidden="1"/>
    </xf>
    <xf numFmtId="0" fontId="2" fillId="11" borderId="33" xfId="0" applyFont="1" applyFill="1" applyBorder="1" applyAlignment="1" applyProtection="1">
      <alignment horizontal="left" vertical="center" wrapText="1"/>
      <protection locked="0" hidden="1"/>
    </xf>
    <xf numFmtId="14" fontId="0" fillId="0" borderId="33" xfId="0" applyNumberFormat="1" applyBorder="1" applyAlignment="1" applyProtection="1">
      <alignment horizontal="left"/>
      <protection locked="0"/>
    </xf>
    <xf numFmtId="14" fontId="0" fillId="0" borderId="44" xfId="0" applyNumberFormat="1" applyBorder="1" applyAlignment="1" applyProtection="1">
      <alignment horizontal="left"/>
      <protection locked="0"/>
    </xf>
    <xf numFmtId="0" fontId="12" fillId="0" borderId="22" xfId="0" applyFont="1" applyFill="1" applyBorder="1" applyAlignment="1" applyProtection="1">
      <alignment horizontal="left" vertical="center"/>
      <protection hidden="1"/>
    </xf>
    <xf numFmtId="0" fontId="13" fillId="0" borderId="0" xfId="0" applyFont="1" applyAlignment="1">
      <alignment horizontal="left" wrapText="1"/>
    </xf>
    <xf numFmtId="0" fontId="12" fillId="0" borderId="0" xfId="0" applyFont="1" applyFill="1" applyBorder="1" applyAlignment="1">
      <alignment horizontal="left"/>
    </xf>
    <xf numFmtId="0" fontId="12" fillId="0" borderId="0" xfId="0" applyFont="1" applyAlignment="1">
      <alignment horizontal="left" vertical="center" wrapText="1"/>
    </xf>
    <xf numFmtId="0" fontId="2" fillId="2" borderId="53" xfId="0" applyFont="1" applyFill="1" applyBorder="1" applyAlignment="1" applyProtection="1">
      <alignment horizontal="left" vertical="center" wrapText="1"/>
      <protection hidden="1"/>
    </xf>
    <xf numFmtId="0" fontId="2" fillId="2" borderId="25" xfId="0" applyFont="1" applyFill="1" applyBorder="1" applyAlignment="1" applyProtection="1">
      <alignment horizontal="left" vertical="center" wrapText="1"/>
      <protection hidden="1"/>
    </xf>
    <xf numFmtId="0" fontId="2" fillId="3" borderId="32" xfId="0" applyFont="1" applyFill="1" applyBorder="1" applyAlignment="1" applyProtection="1">
      <alignment horizontal="left" vertical="center" wrapText="1"/>
      <protection hidden="1"/>
    </xf>
    <xf numFmtId="0" fontId="2" fillId="3" borderId="33" xfId="0" applyFont="1" applyFill="1" applyBorder="1" applyAlignment="1" applyProtection="1">
      <alignment horizontal="left" vertical="center" wrapText="1"/>
      <protection hidden="1"/>
    </xf>
    <xf numFmtId="0" fontId="2" fillId="3" borderId="33" xfId="0" applyFont="1" applyFill="1" applyBorder="1" applyAlignment="1" applyProtection="1">
      <alignment vertical="center" wrapText="1"/>
      <protection hidden="1"/>
    </xf>
    <xf numFmtId="0" fontId="2" fillId="3" borderId="2" xfId="0" applyFont="1" applyFill="1" applyBorder="1" applyAlignment="1" applyProtection="1">
      <alignment vertical="center" wrapText="1"/>
      <protection hidden="1"/>
    </xf>
    <xf numFmtId="0" fontId="18" fillId="0" borderId="9" xfId="0" applyFont="1" applyFill="1" applyBorder="1" applyAlignment="1" applyProtection="1">
      <alignment horizontal="center" vertical="center" wrapText="1"/>
      <protection locked="0" hidden="1"/>
    </xf>
    <xf numFmtId="0" fontId="18" fillId="0" borderId="0" xfId="0" applyFont="1" applyFill="1" applyBorder="1" applyAlignment="1" applyProtection="1">
      <alignment horizontal="center" vertical="center" wrapText="1"/>
      <protection locked="0" hidden="1"/>
    </xf>
    <xf numFmtId="0" fontId="18" fillId="0" borderId="12" xfId="0" applyFont="1" applyFill="1" applyBorder="1" applyAlignment="1" applyProtection="1">
      <alignment horizontal="center" vertical="center" wrapText="1"/>
      <protection locked="0" hidden="1"/>
    </xf>
    <xf numFmtId="0" fontId="2" fillId="3" borderId="33" xfId="0" applyFont="1" applyFill="1" applyBorder="1" applyAlignment="1" applyProtection="1">
      <alignment wrapText="1"/>
      <protection hidden="1"/>
    </xf>
    <xf numFmtId="0" fontId="2" fillId="3" borderId="71" xfId="0" applyFont="1" applyFill="1" applyBorder="1" applyAlignment="1" applyProtection="1">
      <alignment horizontal="left" vertical="center" wrapText="1"/>
      <protection hidden="1"/>
    </xf>
    <xf numFmtId="0" fontId="2" fillId="3" borderId="2" xfId="0" applyFont="1" applyFill="1" applyBorder="1" applyAlignment="1" applyProtection="1">
      <alignment horizontal="left" vertical="center" wrapText="1"/>
      <protection hidden="1"/>
    </xf>
    <xf numFmtId="14" fontId="1" fillId="0" borderId="70" xfId="0" applyNumberFormat="1" applyFont="1" applyFill="1" applyBorder="1" applyAlignment="1" applyProtection="1">
      <alignment horizontal="center" vertical="center" wrapText="1"/>
      <protection locked="0" hidden="1"/>
    </xf>
    <xf numFmtId="14" fontId="1" fillId="0" borderId="3" xfId="0" applyNumberFormat="1" applyFont="1" applyFill="1" applyBorder="1" applyAlignment="1" applyProtection="1">
      <alignment horizontal="center" vertical="center" wrapText="1"/>
      <protection locked="0" hidden="1"/>
    </xf>
    <xf numFmtId="14" fontId="1" fillId="0" borderId="8" xfId="0" applyNumberFormat="1" applyFont="1" applyFill="1" applyBorder="1" applyAlignment="1" applyProtection="1">
      <alignment horizontal="center" vertical="center" wrapText="1"/>
      <protection locked="0" hidden="1"/>
    </xf>
    <xf numFmtId="0" fontId="2" fillId="3" borderId="2" xfId="0" applyFont="1" applyFill="1" applyBorder="1" applyAlignment="1" applyProtection="1">
      <alignment wrapText="1"/>
      <protection hidden="1"/>
    </xf>
    <xf numFmtId="0" fontId="2" fillId="13" borderId="32" xfId="0" applyFont="1" applyFill="1" applyBorder="1" applyAlignment="1" applyProtection="1">
      <alignment horizontal="left" vertical="center" wrapText="1"/>
      <protection hidden="1"/>
    </xf>
    <xf numFmtId="0" fontId="2" fillId="13" borderId="33" xfId="0" applyFont="1" applyFill="1" applyBorder="1" applyAlignment="1" applyProtection="1">
      <alignment horizontal="left" vertical="center" wrapText="1"/>
      <protection hidden="1"/>
    </xf>
    <xf numFmtId="0" fontId="1" fillId="0" borderId="33" xfId="0" applyFont="1" applyFill="1" applyBorder="1" applyAlignment="1" applyProtection="1">
      <alignment horizontal="center" vertical="center" wrapText="1"/>
      <protection locked="0" hidden="1"/>
    </xf>
    <xf numFmtId="0" fontId="1" fillId="2" borderId="64" xfId="0" applyFont="1" applyFill="1" applyBorder="1" applyAlignment="1">
      <alignment horizontal="left"/>
    </xf>
    <xf numFmtId="0" fontId="1" fillId="2" borderId="34" xfId="0" applyFont="1" applyFill="1" applyBorder="1" applyAlignment="1">
      <alignment horizontal="left"/>
    </xf>
    <xf numFmtId="0" fontId="1" fillId="2" borderId="35" xfId="0" applyFont="1" applyFill="1" applyBorder="1" applyAlignment="1">
      <alignment horizontal="left"/>
    </xf>
    <xf numFmtId="0" fontId="18" fillId="7" borderId="32" xfId="0" applyFont="1" applyFill="1" applyBorder="1" applyAlignment="1" applyProtection="1">
      <alignment horizontal="center" vertical="center" wrapText="1"/>
      <protection hidden="1"/>
    </xf>
    <xf numFmtId="0" fontId="18" fillId="7" borderId="33" xfId="0" applyFont="1" applyFill="1" applyBorder="1" applyAlignment="1" applyProtection="1">
      <alignment horizontal="center" vertical="center" wrapText="1"/>
      <protection hidden="1"/>
    </xf>
    <xf numFmtId="0" fontId="18" fillId="7" borderId="44" xfId="0" applyFont="1" applyFill="1" applyBorder="1" applyAlignment="1" applyProtection="1">
      <alignment horizontal="center" vertical="center" wrapText="1"/>
      <protection hidden="1"/>
    </xf>
    <xf numFmtId="0" fontId="18" fillId="7" borderId="38" xfId="0" applyFont="1" applyFill="1" applyBorder="1" applyAlignment="1" applyProtection="1">
      <alignment horizontal="center" vertical="center" wrapText="1"/>
      <protection hidden="1"/>
    </xf>
    <xf numFmtId="0" fontId="18" fillId="7" borderId="39" xfId="0" applyFont="1" applyFill="1" applyBorder="1" applyAlignment="1" applyProtection="1">
      <alignment horizontal="center" vertical="center" wrapText="1"/>
      <protection hidden="1"/>
    </xf>
    <xf numFmtId="0" fontId="18" fillId="7" borderId="47" xfId="0" applyFont="1" applyFill="1" applyBorder="1" applyAlignment="1" applyProtection="1">
      <alignment horizontal="center" vertical="center" wrapText="1"/>
      <protection hidden="1"/>
    </xf>
    <xf numFmtId="0" fontId="2" fillId="11" borderId="38" xfId="0" applyFont="1" applyFill="1" applyBorder="1" applyAlignment="1" applyProtection="1">
      <alignment horizontal="left" vertical="center" wrapText="1"/>
      <protection hidden="1"/>
    </xf>
    <xf numFmtId="0" fontId="2" fillId="11" borderId="39" xfId="0" applyFont="1" applyFill="1" applyBorder="1" applyAlignment="1" applyProtection="1">
      <alignment horizontal="left" vertical="center" wrapText="1"/>
      <protection hidden="1"/>
    </xf>
    <xf numFmtId="14" fontId="1" fillId="0" borderId="40" xfId="0" applyNumberFormat="1" applyFont="1" applyFill="1" applyBorder="1" applyAlignment="1" applyProtection="1">
      <alignment horizontal="center" vertical="center" wrapText="1"/>
      <protection locked="0" hidden="1"/>
    </xf>
    <xf numFmtId="14" fontId="1" fillId="0" borderId="41" xfId="0" applyNumberFormat="1" applyFont="1" applyFill="1" applyBorder="1" applyAlignment="1" applyProtection="1">
      <alignment horizontal="center" vertical="center" wrapText="1"/>
      <protection locked="0" hidden="1"/>
    </xf>
    <xf numFmtId="14" fontId="1" fillId="0" borderId="42" xfId="0" applyNumberFormat="1" applyFont="1" applyFill="1" applyBorder="1" applyAlignment="1" applyProtection="1">
      <alignment horizontal="center" vertical="center" wrapText="1"/>
      <protection locked="0" hidden="1"/>
    </xf>
    <xf numFmtId="0" fontId="2" fillId="11" borderId="39" xfId="0" applyFont="1" applyFill="1" applyBorder="1" applyAlignment="1" applyProtection="1">
      <alignment wrapText="1"/>
      <protection hidden="1"/>
    </xf>
    <xf numFmtId="0" fontId="14" fillId="2" borderId="55" xfId="0" applyFont="1" applyFill="1" applyBorder="1" applyAlignment="1">
      <alignment horizontal="left" vertical="center" wrapText="1"/>
    </xf>
    <xf numFmtId="0" fontId="14" fillId="2" borderId="3"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19"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5" fillId="0" borderId="70" xfId="0" applyFont="1" applyFill="1" applyBorder="1" applyAlignment="1" applyProtection="1">
      <alignment horizontal="left" vertical="top"/>
      <protection locked="0" hidden="1"/>
    </xf>
    <xf numFmtId="0" fontId="15" fillId="0" borderId="3" xfId="0" applyFont="1" applyFill="1" applyBorder="1" applyAlignment="1" applyProtection="1">
      <alignment horizontal="left" vertical="top"/>
      <protection locked="0" hidden="1"/>
    </xf>
    <xf numFmtId="0" fontId="15" fillId="0" borderId="56" xfId="0" applyFont="1" applyFill="1" applyBorder="1" applyAlignment="1" applyProtection="1">
      <alignment horizontal="left" vertical="top"/>
      <protection locked="0" hidden="1"/>
    </xf>
    <xf numFmtId="0" fontId="15" fillId="0" borderId="9" xfId="0" applyFont="1" applyFill="1" applyBorder="1" applyAlignment="1" applyProtection="1">
      <alignment horizontal="left" vertical="top"/>
      <protection locked="0" hidden="1"/>
    </xf>
    <xf numFmtId="0" fontId="15" fillId="0" borderId="0" xfId="0" applyFont="1" applyFill="1" applyBorder="1" applyAlignment="1" applyProtection="1">
      <alignment horizontal="left" vertical="top"/>
      <protection locked="0" hidden="1"/>
    </xf>
    <xf numFmtId="0" fontId="15" fillId="0" borderId="20" xfId="0" applyFont="1" applyFill="1" applyBorder="1" applyAlignment="1" applyProtection="1">
      <alignment horizontal="left" vertical="top"/>
      <protection locked="0" hidden="1"/>
    </xf>
    <xf numFmtId="0" fontId="15" fillId="0" borderId="11" xfId="0" applyFont="1" applyFill="1" applyBorder="1" applyAlignment="1" applyProtection="1">
      <alignment horizontal="left" vertical="top"/>
      <protection locked="0" hidden="1"/>
    </xf>
    <xf numFmtId="0" fontId="15" fillId="0" borderId="7" xfId="0" applyFont="1" applyFill="1" applyBorder="1" applyAlignment="1" applyProtection="1">
      <alignment horizontal="left" vertical="top"/>
      <protection locked="0" hidden="1"/>
    </xf>
    <xf numFmtId="0" fontId="15" fillId="0" borderId="59" xfId="0" applyFont="1" applyFill="1" applyBorder="1" applyAlignment="1" applyProtection="1">
      <alignment horizontal="left" vertical="top"/>
      <protection locked="0" hidden="1"/>
    </xf>
    <xf numFmtId="0" fontId="14" fillId="2" borderId="55" xfId="0" applyFont="1" applyFill="1" applyBorder="1" applyAlignment="1">
      <alignment horizontal="left" vertical="center"/>
    </xf>
    <xf numFmtId="0" fontId="14" fillId="2" borderId="3" xfId="0" applyFont="1" applyFill="1" applyBorder="1" applyAlignment="1">
      <alignment horizontal="left" vertical="center"/>
    </xf>
    <xf numFmtId="0" fontId="14" fillId="0" borderId="1" xfId="0" applyFont="1" applyBorder="1" applyAlignment="1" applyProtection="1">
      <alignment horizontal="left" wrapText="1"/>
      <protection locked="0" hidden="1"/>
    </xf>
    <xf numFmtId="0" fontId="14" fillId="0" borderId="57" xfId="0" applyFont="1" applyBorder="1" applyAlignment="1" applyProtection="1">
      <alignment horizontal="left" wrapText="1"/>
      <protection locked="0" hidden="1"/>
    </xf>
    <xf numFmtId="0" fontId="14" fillId="0" borderId="5" xfId="0" applyFont="1" applyBorder="1" applyAlignment="1" applyProtection="1">
      <alignment horizontal="left" wrapText="1"/>
      <protection locked="0" hidden="1"/>
    </xf>
    <xf numFmtId="0" fontId="14" fillId="0" borderId="4" xfId="0" applyFont="1" applyBorder="1" applyAlignment="1" applyProtection="1">
      <alignment horizontal="left" wrapText="1"/>
      <protection locked="0" hidden="1"/>
    </xf>
    <xf numFmtId="0" fontId="14" fillId="0" borderId="37" xfId="0" applyFont="1" applyBorder="1" applyAlignment="1" applyProtection="1">
      <alignment horizontal="left" wrapText="1"/>
      <protection locked="0" hidden="1"/>
    </xf>
    <xf numFmtId="0" fontId="2" fillId="2" borderId="24" xfId="0" applyFont="1" applyFill="1" applyBorder="1" applyAlignment="1" applyProtection="1">
      <alignment horizontal="left" vertical="center" wrapText="1"/>
      <protection hidden="1"/>
    </xf>
    <xf numFmtId="0" fontId="2" fillId="2" borderId="52" xfId="0" applyFont="1" applyFill="1" applyBorder="1" applyAlignment="1" applyProtection="1">
      <alignment horizontal="left" vertical="center" wrapText="1"/>
      <protection hidden="1"/>
    </xf>
    <xf numFmtId="0" fontId="2" fillId="11" borderId="32" xfId="0" applyFont="1" applyFill="1" applyBorder="1" applyAlignment="1" applyProtection="1">
      <alignment horizontal="left" vertical="center" wrapText="1"/>
      <protection hidden="1"/>
    </xf>
    <xf numFmtId="0" fontId="2" fillId="11" borderId="33" xfId="0" applyFont="1" applyFill="1" applyBorder="1" applyAlignment="1" applyProtection="1">
      <alignment horizontal="left" vertical="center" wrapText="1"/>
      <protection hidden="1"/>
    </xf>
    <xf numFmtId="0" fontId="14" fillId="2" borderId="55" xfId="0" applyFont="1" applyFill="1" applyBorder="1" applyAlignment="1">
      <alignment horizontal="left" vertical="top"/>
    </xf>
    <xf numFmtId="0" fontId="14" fillId="2" borderId="3" xfId="0" applyFont="1" applyFill="1" applyBorder="1" applyAlignment="1">
      <alignment horizontal="left" vertical="top"/>
    </xf>
    <xf numFmtId="0" fontId="14" fillId="2" borderId="8" xfId="0" applyFont="1" applyFill="1" applyBorder="1" applyAlignment="1">
      <alignment horizontal="left" vertical="top"/>
    </xf>
    <xf numFmtId="0" fontId="14" fillId="2" borderId="19" xfId="0" applyFont="1" applyFill="1" applyBorder="1" applyAlignment="1">
      <alignment horizontal="left" vertical="top"/>
    </xf>
    <xf numFmtId="0" fontId="14" fillId="2" borderId="0" xfId="0" applyFont="1" applyFill="1" applyBorder="1" applyAlignment="1">
      <alignment horizontal="left" vertical="top"/>
    </xf>
    <xf numFmtId="0" fontId="14" fillId="2" borderId="12" xfId="0" applyFont="1" applyFill="1" applyBorder="1" applyAlignment="1">
      <alignment horizontal="left" vertical="top"/>
    </xf>
    <xf numFmtId="0" fontId="14" fillId="2" borderId="58" xfId="0" applyFont="1" applyFill="1" applyBorder="1" applyAlignment="1">
      <alignment horizontal="left" vertical="top"/>
    </xf>
    <xf numFmtId="0" fontId="14" fillId="2" borderId="7" xfId="0" applyFont="1" applyFill="1" applyBorder="1" applyAlignment="1">
      <alignment horizontal="left" vertical="top"/>
    </xf>
    <xf numFmtId="0" fontId="14" fillId="2" borderId="10" xfId="0" applyFont="1" applyFill="1" applyBorder="1" applyAlignment="1">
      <alignment horizontal="left" vertical="top"/>
    </xf>
    <xf numFmtId="0" fontId="1" fillId="11" borderId="5" xfId="0" applyFont="1" applyFill="1" applyBorder="1" applyAlignment="1">
      <alignment horizontal="left" vertical="center"/>
    </xf>
    <xf numFmtId="0" fontId="1" fillId="11" borderId="4" xfId="0" applyFont="1" applyFill="1" applyBorder="1" applyAlignment="1">
      <alignment horizontal="left" vertical="center"/>
    </xf>
    <xf numFmtId="0" fontId="1" fillId="11" borderId="6" xfId="0" applyFont="1" applyFill="1" applyBorder="1" applyAlignment="1">
      <alignment horizontal="left" vertical="center"/>
    </xf>
    <xf numFmtId="0" fontId="2" fillId="0" borderId="5" xfId="0" applyFont="1" applyBorder="1" applyAlignment="1" applyProtection="1">
      <alignment horizontal="left" vertical="top"/>
      <protection locked="0"/>
    </xf>
    <xf numFmtId="0" fontId="2" fillId="0" borderId="4" xfId="0" applyFont="1" applyBorder="1" applyAlignment="1" applyProtection="1">
      <alignment horizontal="left" vertical="top"/>
      <protection locked="0"/>
    </xf>
    <xf numFmtId="0" fontId="2" fillId="0" borderId="6" xfId="0" applyFont="1" applyBorder="1" applyAlignment="1" applyProtection="1">
      <alignment horizontal="left" vertical="top"/>
      <protection locked="0"/>
    </xf>
    <xf numFmtId="0" fontId="15" fillId="0" borderId="70" xfId="0" applyFont="1" applyFill="1" applyBorder="1" applyAlignment="1" applyProtection="1">
      <alignment horizontal="left" vertical="top" wrapText="1"/>
      <protection locked="0" hidden="1"/>
    </xf>
    <xf numFmtId="0" fontId="15" fillId="0" borderId="3" xfId="0" applyFont="1" applyFill="1" applyBorder="1" applyAlignment="1" applyProtection="1">
      <alignment horizontal="left" vertical="top" wrapText="1"/>
      <protection locked="0" hidden="1"/>
    </xf>
    <xf numFmtId="0" fontId="15" fillId="0" borderId="56" xfId="0" applyFont="1" applyFill="1" applyBorder="1" applyAlignment="1" applyProtection="1">
      <alignment horizontal="left" vertical="top" wrapText="1"/>
      <protection locked="0" hidden="1"/>
    </xf>
    <xf numFmtId="0" fontId="15" fillId="0" borderId="9" xfId="0" applyFont="1" applyFill="1" applyBorder="1" applyAlignment="1" applyProtection="1">
      <alignment horizontal="left" vertical="top" wrapText="1"/>
      <protection locked="0" hidden="1"/>
    </xf>
    <xf numFmtId="0" fontId="15" fillId="0" borderId="0" xfId="0" applyFont="1" applyFill="1" applyBorder="1" applyAlignment="1" applyProtection="1">
      <alignment horizontal="left" vertical="top" wrapText="1"/>
      <protection locked="0" hidden="1"/>
    </xf>
    <xf numFmtId="0" fontId="15" fillId="0" borderId="20" xfId="0" applyFont="1" applyFill="1" applyBorder="1" applyAlignment="1" applyProtection="1">
      <alignment horizontal="left" vertical="top" wrapText="1"/>
      <protection locked="0" hidden="1"/>
    </xf>
    <xf numFmtId="0" fontId="15" fillId="0" borderId="11" xfId="0" applyFont="1" applyFill="1" applyBorder="1" applyAlignment="1" applyProtection="1">
      <alignment horizontal="left" vertical="top" wrapText="1"/>
      <protection locked="0" hidden="1"/>
    </xf>
    <xf numFmtId="0" fontId="15" fillId="0" borderId="7" xfId="0" applyFont="1" applyFill="1" applyBorder="1" applyAlignment="1" applyProtection="1">
      <alignment horizontal="left" vertical="top" wrapText="1"/>
      <protection locked="0" hidden="1"/>
    </xf>
    <xf numFmtId="0" fontId="15" fillId="0" borderId="59" xfId="0" applyFont="1" applyFill="1" applyBorder="1" applyAlignment="1" applyProtection="1">
      <alignment horizontal="left" vertical="top" wrapText="1"/>
      <protection locked="0" hidden="1"/>
    </xf>
    <xf numFmtId="0" fontId="2" fillId="0" borderId="53" xfId="0" applyFont="1" applyBorder="1" applyAlignment="1" applyProtection="1">
      <alignment horizontal="left" wrapText="1"/>
      <protection locked="0" hidden="1"/>
    </xf>
    <xf numFmtId="0" fontId="2" fillId="0" borderId="25" xfId="0" applyFont="1" applyBorder="1" applyAlignment="1" applyProtection="1">
      <alignment horizontal="left" wrapText="1"/>
      <protection locked="0" hidden="1"/>
    </xf>
    <xf numFmtId="0" fontId="2" fillId="0" borderId="52" xfId="0" applyFont="1" applyBorder="1" applyAlignment="1" applyProtection="1">
      <alignment horizontal="left" wrapText="1"/>
      <protection locked="0" hidden="1"/>
    </xf>
    <xf numFmtId="0" fontId="2" fillId="13" borderId="33" xfId="0" applyFont="1" applyFill="1" applyBorder="1" applyAlignment="1" applyProtection="1">
      <alignment wrapText="1"/>
      <protection hidden="1"/>
    </xf>
    <xf numFmtId="0" fontId="2" fillId="13" borderId="38" xfId="0" applyFont="1" applyFill="1" applyBorder="1" applyAlignment="1" applyProtection="1">
      <alignment horizontal="left" vertical="center" wrapText="1"/>
      <protection hidden="1"/>
    </xf>
    <xf numFmtId="0" fontId="2" fillId="13" borderId="39" xfId="0" applyFont="1" applyFill="1" applyBorder="1" applyAlignment="1" applyProtection="1">
      <alignment horizontal="left" vertical="center" wrapText="1"/>
      <protection hidden="1"/>
    </xf>
    <xf numFmtId="0" fontId="12" fillId="0" borderId="22" xfId="0" applyFont="1" applyFill="1" applyBorder="1" applyAlignment="1">
      <alignment horizontal="left" vertical="center" wrapText="1"/>
    </xf>
    <xf numFmtId="0" fontId="16" fillId="0" borderId="0" xfId="0" applyFont="1" applyFill="1" applyBorder="1" applyAlignment="1" applyProtection="1">
      <alignment horizontal="left" vertical="center"/>
      <protection hidden="1"/>
    </xf>
    <xf numFmtId="0" fontId="12" fillId="0" borderId="0" xfId="0" applyFont="1" applyAlignment="1">
      <alignment horizontal="center" wrapText="1"/>
    </xf>
    <xf numFmtId="0" fontId="28" fillId="0" borderId="0" xfId="0" applyFont="1" applyBorder="1" applyAlignment="1"/>
    <xf numFmtId="0" fontId="23" fillId="16" borderId="24" xfId="0" applyFont="1" applyFill="1" applyBorder="1" applyAlignment="1">
      <alignment horizontal="center"/>
    </xf>
    <xf numFmtId="0" fontId="23" fillId="16" borderId="25" xfId="0" applyFont="1" applyFill="1" applyBorder="1" applyAlignment="1">
      <alignment horizontal="center"/>
    </xf>
    <xf numFmtId="0" fontId="23" fillId="16" borderId="14" xfId="0" applyFont="1" applyFill="1" applyBorder="1" applyAlignment="1">
      <alignment horizontal="center"/>
    </xf>
    <xf numFmtId="0" fontId="1" fillId="18" borderId="16" xfId="0" applyFont="1" applyFill="1" applyBorder="1" applyAlignment="1">
      <alignment horizontal="center" vertical="center"/>
    </xf>
    <xf numFmtId="0" fontId="1" fillId="18" borderId="17" xfId="0" applyFont="1" applyFill="1" applyBorder="1" applyAlignment="1">
      <alignment horizontal="center" vertical="center"/>
    </xf>
    <xf numFmtId="0" fontId="1" fillId="18" borderId="29" xfId="0" applyFont="1" applyFill="1" applyBorder="1" applyAlignment="1">
      <alignment horizontal="center" vertical="center"/>
    </xf>
    <xf numFmtId="0" fontId="1" fillId="18" borderId="21" xfId="0" applyFont="1" applyFill="1" applyBorder="1" applyAlignment="1">
      <alignment horizontal="center" vertical="center"/>
    </xf>
    <xf numFmtId="0" fontId="1" fillId="18" borderId="22" xfId="0" applyFont="1" applyFill="1" applyBorder="1" applyAlignment="1">
      <alignment horizontal="center" vertical="center"/>
    </xf>
    <xf numFmtId="0" fontId="1" fillId="18" borderId="46" xfId="0" applyFont="1" applyFill="1" applyBorder="1" applyAlignment="1">
      <alignment horizontal="center" vertical="center"/>
    </xf>
    <xf numFmtId="0" fontId="1" fillId="18" borderId="28" xfId="0" applyFont="1" applyFill="1" applyBorder="1" applyAlignment="1">
      <alignment horizontal="center" vertical="center" wrapText="1"/>
    </xf>
    <xf numFmtId="0" fontId="1" fillId="18" borderId="17" xfId="0" applyFont="1" applyFill="1" applyBorder="1" applyAlignment="1">
      <alignment horizontal="center" vertical="center" wrapText="1"/>
    </xf>
    <xf numFmtId="0" fontId="1" fillId="18" borderId="29" xfId="0" applyFont="1" applyFill="1" applyBorder="1" applyAlignment="1">
      <alignment horizontal="center" vertical="center" wrapText="1"/>
    </xf>
    <xf numFmtId="0" fontId="27" fillId="18" borderId="28" xfId="0" applyFont="1" applyFill="1" applyBorder="1" applyAlignment="1">
      <alignment horizontal="center" vertical="center" wrapText="1"/>
    </xf>
    <xf numFmtId="0" fontId="27" fillId="18" borderId="17" xfId="0" applyFont="1" applyFill="1" applyBorder="1" applyAlignment="1">
      <alignment horizontal="center" vertical="center" wrapText="1"/>
    </xf>
    <xf numFmtId="0" fontId="27" fillId="18" borderId="29" xfId="0" applyFont="1" applyFill="1" applyBorder="1" applyAlignment="1">
      <alignment horizontal="center" vertical="center" wrapText="1"/>
    </xf>
    <xf numFmtId="0" fontId="1" fillId="18" borderId="45" xfId="0" applyFont="1" applyFill="1" applyBorder="1" applyAlignment="1">
      <alignment horizontal="center" vertical="center" wrapText="1"/>
    </xf>
    <xf numFmtId="0" fontId="1" fillId="18" borderId="46" xfId="0" applyFont="1" applyFill="1" applyBorder="1" applyAlignment="1">
      <alignment horizontal="center" vertical="center" wrapText="1"/>
    </xf>
    <xf numFmtId="0" fontId="1" fillId="18" borderId="18" xfId="0" applyFont="1" applyFill="1" applyBorder="1" applyAlignment="1">
      <alignment horizontal="center" vertical="center" wrapText="1"/>
    </xf>
    <xf numFmtId="0" fontId="1" fillId="18" borderId="22" xfId="0" applyFont="1" applyFill="1" applyBorder="1" applyAlignment="1">
      <alignment horizontal="center" vertical="center" wrapText="1"/>
    </xf>
    <xf numFmtId="0" fontId="1" fillId="18" borderId="23" xfId="0" applyFont="1" applyFill="1" applyBorder="1" applyAlignment="1">
      <alignment horizontal="center" vertical="center" wrapText="1"/>
    </xf>
    <xf numFmtId="0" fontId="44" fillId="18" borderId="45"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46" xfId="0" applyFont="1" applyFill="1" applyBorder="1" applyAlignment="1">
      <alignment horizontal="left" vertical="center" wrapText="1"/>
    </xf>
    <xf numFmtId="0" fontId="27" fillId="16" borderId="39" xfId="0" applyFont="1" applyFill="1" applyBorder="1" applyAlignment="1">
      <alignment horizontal="left" vertical="center" wrapText="1"/>
    </xf>
    <xf numFmtId="0" fontId="18" fillId="0" borderId="32" xfId="0" applyFont="1" applyFill="1" applyBorder="1" applyAlignment="1">
      <alignment horizontal="left"/>
    </xf>
    <xf numFmtId="0" fontId="18" fillId="0" borderId="33" xfId="0" applyFont="1" applyFill="1" applyBorder="1" applyAlignment="1">
      <alignment horizontal="left"/>
    </xf>
    <xf numFmtId="0" fontId="16" fillId="0" borderId="35" xfId="0" applyFont="1" applyFill="1" applyBorder="1" applyAlignment="1">
      <alignment horizontal="center"/>
    </xf>
    <xf numFmtId="0" fontId="16" fillId="0" borderId="33" xfId="0" applyFont="1" applyFill="1" applyBorder="1" applyAlignment="1">
      <alignment horizontal="center"/>
    </xf>
    <xf numFmtId="0" fontId="16" fillId="14" borderId="15" xfId="0" applyFont="1" applyFill="1" applyBorder="1" applyAlignment="1" applyProtection="1">
      <alignment horizontal="center"/>
      <protection locked="0"/>
    </xf>
    <xf numFmtId="0" fontId="16" fillId="0" borderId="30" xfId="0" applyNumberFormat="1" applyFont="1" applyFill="1" applyBorder="1" applyAlignment="1">
      <alignment horizontal="center"/>
    </xf>
    <xf numFmtId="0" fontId="16" fillId="0" borderId="35" xfId="0" applyNumberFormat="1" applyFont="1" applyFill="1" applyBorder="1" applyAlignment="1">
      <alignment horizontal="center"/>
    </xf>
    <xf numFmtId="2" fontId="16" fillId="0" borderId="30" xfId="0" applyNumberFormat="1" applyFont="1" applyFill="1" applyBorder="1" applyAlignment="1">
      <alignment horizontal="center"/>
    </xf>
    <xf numFmtId="2" fontId="16" fillId="0" borderId="34" xfId="0" applyNumberFormat="1" applyFont="1" applyFill="1" applyBorder="1" applyAlignment="1">
      <alignment horizontal="center"/>
    </xf>
    <xf numFmtId="2" fontId="16" fillId="0" borderId="31" xfId="0" applyNumberFormat="1" applyFont="1" applyFill="1" applyBorder="1" applyAlignment="1">
      <alignment horizontal="center"/>
    </xf>
    <xf numFmtId="16" fontId="16" fillId="0" borderId="36" xfId="0" applyNumberFormat="1" applyFont="1" applyFill="1" applyBorder="1" applyAlignment="1">
      <alignment horizontal="left"/>
    </xf>
    <xf numFmtId="16" fontId="16" fillId="0" borderId="1" xfId="0" applyNumberFormat="1" applyFont="1" applyFill="1" applyBorder="1" applyAlignment="1">
      <alignment horizontal="left"/>
    </xf>
    <xf numFmtId="0" fontId="16" fillId="0" borderId="6" xfId="0" applyFont="1" applyFill="1" applyBorder="1" applyAlignment="1">
      <alignment horizontal="center"/>
    </xf>
    <xf numFmtId="0" fontId="16" fillId="0" borderId="1" xfId="0" applyFont="1" applyFill="1" applyBorder="1" applyAlignment="1">
      <alignment horizontal="center"/>
    </xf>
    <xf numFmtId="0" fontId="16" fillId="14" borderId="1" xfId="0" applyFont="1" applyFill="1" applyBorder="1" applyAlignment="1" applyProtection="1">
      <alignment horizontal="center"/>
      <protection locked="0"/>
    </xf>
    <xf numFmtId="0" fontId="16" fillId="0" borderId="5" xfId="0" applyNumberFormat="1" applyFont="1" applyFill="1" applyBorder="1" applyAlignment="1">
      <alignment horizontal="center"/>
    </xf>
    <xf numFmtId="0" fontId="16" fillId="0" borderId="6" xfId="0" applyNumberFormat="1" applyFont="1" applyFill="1" applyBorder="1" applyAlignment="1">
      <alignment horizontal="center"/>
    </xf>
    <xf numFmtId="2" fontId="16" fillId="0" borderId="5" xfId="0" applyNumberFormat="1" applyFont="1" applyFill="1" applyBorder="1" applyAlignment="1">
      <alignment horizontal="center"/>
    </xf>
    <xf numFmtId="2" fontId="16" fillId="0" borderId="4" xfId="0" applyNumberFormat="1" applyFont="1" applyFill="1" applyBorder="1" applyAlignment="1">
      <alignment horizontal="center"/>
    </xf>
    <xf numFmtId="2" fontId="16" fillId="0" borderId="37" xfId="0" applyNumberFormat="1" applyFont="1" applyFill="1" applyBorder="1" applyAlignment="1">
      <alignment horizontal="center"/>
    </xf>
    <xf numFmtId="0" fontId="16" fillId="0" borderId="36" xfId="0" applyFont="1" applyFill="1" applyBorder="1" applyAlignment="1">
      <alignment horizontal="left"/>
    </xf>
    <xf numFmtId="0" fontId="16" fillId="0" borderId="1" xfId="0" applyFont="1" applyFill="1" applyBorder="1" applyAlignment="1">
      <alignment horizontal="left"/>
    </xf>
    <xf numFmtId="0" fontId="16" fillId="14" borderId="5" xfId="0" applyFont="1" applyFill="1" applyBorder="1" applyAlignment="1" applyProtection="1">
      <alignment horizontal="center"/>
      <protection locked="0"/>
    </xf>
    <xf numFmtId="0" fontId="16" fillId="14" borderId="6" xfId="0" applyFont="1" applyFill="1" applyBorder="1" applyAlignment="1" applyProtection="1">
      <alignment horizontal="center"/>
      <protection locked="0"/>
    </xf>
    <xf numFmtId="0" fontId="16" fillId="0" borderId="38" xfId="0" applyFont="1" applyFill="1" applyBorder="1" applyAlignment="1">
      <alignment horizontal="left"/>
    </xf>
    <xf numFmtId="0" fontId="16" fillId="0" borderId="39" xfId="0" applyFont="1" applyFill="1" applyBorder="1" applyAlignment="1">
      <alignment horizontal="left"/>
    </xf>
    <xf numFmtId="0" fontId="16" fillId="0" borderId="42" xfId="0" applyFont="1" applyFill="1" applyBorder="1" applyAlignment="1">
      <alignment horizontal="center"/>
    </xf>
    <xf numFmtId="0" fontId="16" fillId="0" borderId="39" xfId="0" applyFont="1" applyFill="1" applyBorder="1" applyAlignment="1">
      <alignment horizontal="center"/>
    </xf>
    <xf numFmtId="0" fontId="16" fillId="14" borderId="40" xfId="0" applyFont="1" applyFill="1" applyBorder="1" applyAlignment="1" applyProtection="1">
      <alignment horizontal="center"/>
      <protection locked="0"/>
    </xf>
    <xf numFmtId="0" fontId="16" fillId="14" borderId="42" xfId="0" applyFont="1" applyFill="1" applyBorder="1" applyAlignment="1" applyProtection="1">
      <alignment horizontal="center"/>
      <protection locked="0"/>
    </xf>
    <xf numFmtId="0" fontId="16" fillId="0" borderId="40" xfId="0" applyNumberFormat="1" applyFont="1" applyFill="1" applyBorder="1" applyAlignment="1">
      <alignment horizontal="center"/>
    </xf>
    <xf numFmtId="0" fontId="16" fillId="0" borderId="42" xfId="0" applyNumberFormat="1" applyFont="1" applyFill="1" applyBorder="1" applyAlignment="1">
      <alignment horizontal="center"/>
    </xf>
    <xf numFmtId="2" fontId="16" fillId="0" borderId="40" xfId="0" applyNumberFormat="1" applyFont="1" applyFill="1" applyBorder="1" applyAlignment="1">
      <alignment horizontal="center"/>
    </xf>
    <xf numFmtId="2" fontId="16" fillId="0" borderId="41" xfId="0" applyNumberFormat="1" applyFont="1" applyFill="1" applyBorder="1" applyAlignment="1">
      <alignment horizontal="center"/>
    </xf>
    <xf numFmtId="2" fontId="16" fillId="0" borderId="43" xfId="0" applyNumberFormat="1" applyFont="1" applyFill="1" applyBorder="1" applyAlignment="1">
      <alignment horizontal="center"/>
    </xf>
    <xf numFmtId="16" fontId="31" fillId="19" borderId="62" xfId="0" applyNumberFormat="1" applyFont="1" applyFill="1" applyBorder="1" applyAlignment="1">
      <alignment horizontal="left"/>
    </xf>
    <xf numFmtId="16" fontId="31" fillId="19" borderId="15" xfId="0" applyNumberFormat="1" applyFont="1" applyFill="1" applyBorder="1" applyAlignment="1">
      <alignment horizontal="left"/>
    </xf>
    <xf numFmtId="0" fontId="31" fillId="19" borderId="10" xfId="0" applyFont="1" applyFill="1" applyBorder="1" applyAlignment="1">
      <alignment horizontal="center"/>
    </xf>
    <xf numFmtId="0" fontId="31" fillId="19" borderId="15" xfId="0" applyFont="1" applyFill="1" applyBorder="1" applyAlignment="1">
      <alignment horizontal="center"/>
    </xf>
    <xf numFmtId="0" fontId="16" fillId="19" borderId="15" xfId="0" applyFont="1" applyFill="1" applyBorder="1" applyAlignment="1" applyProtection="1">
      <alignment horizontal="center"/>
      <protection locked="0"/>
    </xf>
    <xf numFmtId="0" fontId="16" fillId="19" borderId="11" xfId="0" applyNumberFormat="1" applyFont="1" applyFill="1" applyBorder="1" applyAlignment="1">
      <alignment horizontal="center"/>
    </xf>
    <xf numFmtId="0" fontId="16" fillId="19" borderId="10" xfId="0" applyNumberFormat="1" applyFont="1" applyFill="1" applyBorder="1" applyAlignment="1">
      <alignment horizontal="center"/>
    </xf>
    <xf numFmtId="2" fontId="16" fillId="19" borderId="11" xfId="0" applyNumberFormat="1" applyFont="1" applyFill="1" applyBorder="1" applyAlignment="1">
      <alignment horizontal="center"/>
    </xf>
    <xf numFmtId="2" fontId="16" fillId="19" borderId="7" xfId="0" applyNumberFormat="1" applyFont="1" applyFill="1" applyBorder="1" applyAlignment="1">
      <alignment horizontal="center"/>
    </xf>
    <xf numFmtId="2" fontId="16" fillId="19" borderId="59" xfId="0" applyNumberFormat="1" applyFont="1" applyFill="1" applyBorder="1" applyAlignment="1">
      <alignment horizontal="center"/>
    </xf>
    <xf numFmtId="16" fontId="16" fillId="19" borderId="36" xfId="0" applyNumberFormat="1" applyFont="1" applyFill="1" applyBorder="1" applyAlignment="1">
      <alignment horizontal="left"/>
    </xf>
    <xf numFmtId="16" fontId="16" fillId="19" borderId="1" xfId="0" applyNumberFormat="1" applyFont="1" applyFill="1" applyBorder="1" applyAlignment="1">
      <alignment horizontal="left"/>
    </xf>
    <xf numFmtId="0" fontId="31" fillId="19" borderId="6" xfId="0" applyFont="1" applyFill="1" applyBorder="1" applyAlignment="1">
      <alignment horizontal="center"/>
    </xf>
    <xf numFmtId="0" fontId="31" fillId="19" borderId="1" xfId="0" applyFont="1" applyFill="1" applyBorder="1" applyAlignment="1">
      <alignment horizontal="center"/>
    </xf>
    <xf numFmtId="0" fontId="16" fillId="19" borderId="1" xfId="0" applyFont="1" applyFill="1" applyBorder="1" applyAlignment="1" applyProtection="1">
      <alignment horizontal="center"/>
      <protection locked="0"/>
    </xf>
    <xf numFmtId="0" fontId="16" fillId="19" borderId="5" xfId="0" applyNumberFormat="1" applyFont="1" applyFill="1" applyBorder="1" applyAlignment="1">
      <alignment horizontal="center"/>
    </xf>
    <xf numFmtId="0" fontId="16" fillId="19" borderId="6" xfId="0" applyNumberFormat="1" applyFont="1" applyFill="1" applyBorder="1" applyAlignment="1">
      <alignment horizontal="center"/>
    </xf>
    <xf numFmtId="2" fontId="16" fillId="19" borderId="5" xfId="0" applyNumberFormat="1" applyFont="1" applyFill="1" applyBorder="1" applyAlignment="1">
      <alignment horizontal="center"/>
    </xf>
    <xf numFmtId="2" fontId="16" fillId="19" borderId="4" xfId="0" applyNumberFormat="1" applyFont="1" applyFill="1" applyBorder="1" applyAlignment="1">
      <alignment horizontal="center"/>
    </xf>
    <xf numFmtId="2" fontId="16" fillId="19" borderId="37" xfId="0" applyNumberFormat="1" applyFont="1" applyFill="1" applyBorder="1" applyAlignment="1">
      <alignment horizontal="center"/>
    </xf>
    <xf numFmtId="16" fontId="16" fillId="19" borderId="38" xfId="0" applyNumberFormat="1" applyFont="1" applyFill="1" applyBorder="1" applyAlignment="1">
      <alignment horizontal="left"/>
    </xf>
    <xf numFmtId="16" fontId="16" fillId="19" borderId="39" xfId="0" applyNumberFormat="1" applyFont="1" applyFill="1" applyBorder="1" applyAlignment="1">
      <alignment horizontal="left"/>
    </xf>
    <xf numFmtId="0" fontId="31" fillId="19" borderId="42" xfId="0" applyFont="1" applyFill="1" applyBorder="1" applyAlignment="1">
      <alignment horizontal="center"/>
    </xf>
    <xf numFmtId="0" fontId="31" fillId="19" borderId="39" xfId="0" applyFont="1" applyFill="1" applyBorder="1" applyAlignment="1">
      <alignment horizontal="center"/>
    </xf>
    <xf numFmtId="0" fontId="16" fillId="19" borderId="39" xfId="0" applyFont="1" applyFill="1" applyBorder="1" applyAlignment="1" applyProtection="1">
      <alignment horizontal="center"/>
      <protection locked="0"/>
    </xf>
    <xf numFmtId="0" fontId="16" fillId="19" borderId="40" xfId="0" applyNumberFormat="1" applyFont="1" applyFill="1" applyBorder="1" applyAlignment="1">
      <alignment horizontal="center"/>
    </xf>
    <xf numFmtId="0" fontId="16" fillId="19" borderId="42" xfId="0" applyNumberFormat="1" applyFont="1" applyFill="1" applyBorder="1" applyAlignment="1">
      <alignment horizontal="center"/>
    </xf>
    <xf numFmtId="2" fontId="16" fillId="19" borderId="40" xfId="0" applyNumberFormat="1" applyFont="1" applyFill="1" applyBorder="1" applyAlignment="1">
      <alignment horizontal="center"/>
    </xf>
    <xf numFmtId="2" fontId="16" fillId="19" borderId="41" xfId="0" applyNumberFormat="1" applyFont="1" applyFill="1" applyBorder="1" applyAlignment="1">
      <alignment horizontal="center"/>
    </xf>
    <xf numFmtId="2" fontId="16" fillId="19" borderId="43" xfId="0" applyNumberFormat="1" applyFont="1" applyFill="1" applyBorder="1" applyAlignment="1">
      <alignment horizontal="center"/>
    </xf>
    <xf numFmtId="16" fontId="18" fillId="14" borderId="32" xfId="0" applyNumberFormat="1" applyFont="1" applyFill="1" applyBorder="1" applyAlignment="1">
      <alignment horizontal="left"/>
    </xf>
    <xf numFmtId="16" fontId="18" fillId="14" borderId="33" xfId="0" applyNumberFormat="1" applyFont="1" applyFill="1" applyBorder="1" applyAlignment="1">
      <alignment horizontal="left"/>
    </xf>
    <xf numFmtId="0" fontId="16" fillId="14" borderId="35" xfId="0" applyFont="1" applyFill="1" applyBorder="1" applyAlignment="1">
      <alignment horizontal="center"/>
    </xf>
    <xf numFmtId="0" fontId="16" fillId="14" borderId="33" xfId="0" applyFont="1" applyFill="1" applyBorder="1" applyAlignment="1">
      <alignment horizontal="center"/>
    </xf>
    <xf numFmtId="0" fontId="16" fillId="14" borderId="30" xfId="0" applyNumberFormat="1" applyFont="1" applyFill="1" applyBorder="1" applyAlignment="1">
      <alignment horizontal="center"/>
    </xf>
    <xf numFmtId="0" fontId="16" fillId="14" borderId="35" xfId="0" applyNumberFormat="1" applyFont="1" applyFill="1" applyBorder="1" applyAlignment="1">
      <alignment horizontal="center"/>
    </xf>
    <xf numFmtId="2" fontId="16" fillId="0" borderId="11" xfId="0" applyNumberFormat="1" applyFont="1" applyFill="1" applyBorder="1" applyAlignment="1">
      <alignment horizontal="center"/>
    </xf>
    <xf numFmtId="2" fontId="16" fillId="0" borderId="7" xfId="0" applyNumberFormat="1" applyFont="1" applyFill="1" applyBorder="1" applyAlignment="1">
      <alignment horizontal="center"/>
    </xf>
    <xf numFmtId="2" fontId="16" fillId="0" borderId="59" xfId="0" applyNumberFormat="1" applyFont="1" applyFill="1" applyBorder="1" applyAlignment="1">
      <alignment horizontal="center"/>
    </xf>
    <xf numFmtId="16" fontId="16" fillId="14" borderId="36" xfId="0" applyNumberFormat="1" applyFont="1" applyFill="1" applyBorder="1" applyAlignment="1">
      <alignment horizontal="left"/>
    </xf>
    <xf numFmtId="16" fontId="16" fillId="14" borderId="1" xfId="0" applyNumberFormat="1" applyFont="1" applyFill="1" applyBorder="1" applyAlignment="1">
      <alignment horizontal="left"/>
    </xf>
    <xf numFmtId="0" fontId="16" fillId="14" borderId="6" xfId="0" applyFont="1" applyFill="1" applyBorder="1" applyAlignment="1">
      <alignment horizontal="center"/>
    </xf>
    <xf numFmtId="0" fontId="16" fillId="14" borderId="1" xfId="0" applyFont="1" applyFill="1" applyBorder="1" applyAlignment="1">
      <alignment horizontal="center"/>
    </xf>
    <xf numFmtId="0" fontId="16" fillId="14" borderId="5" xfId="0" applyNumberFormat="1" applyFont="1" applyFill="1" applyBorder="1" applyAlignment="1">
      <alignment horizontal="center"/>
    </xf>
    <xf numFmtId="0" fontId="16" fillId="14" borderId="6" xfId="0" applyNumberFormat="1" applyFont="1" applyFill="1" applyBorder="1" applyAlignment="1">
      <alignment horizontal="center"/>
    </xf>
    <xf numFmtId="16" fontId="16" fillId="14" borderId="54" xfId="0" applyNumberFormat="1" applyFont="1" applyFill="1" applyBorder="1" applyAlignment="1">
      <alignment horizontal="left"/>
    </xf>
    <xf numFmtId="16" fontId="16" fillId="14" borderId="4" xfId="0" applyNumberFormat="1" applyFont="1" applyFill="1" applyBorder="1" applyAlignment="1">
      <alignment horizontal="left"/>
    </xf>
    <xf numFmtId="16" fontId="16" fillId="14" borderId="6" xfId="0" applyNumberFormat="1" applyFont="1" applyFill="1" applyBorder="1" applyAlignment="1">
      <alignment horizontal="left"/>
    </xf>
    <xf numFmtId="0" fontId="16" fillId="14" borderId="60" xfId="0" applyFont="1" applyFill="1" applyBorder="1" applyAlignment="1">
      <alignment horizontal="left"/>
    </xf>
    <xf numFmtId="0" fontId="16" fillId="14" borderId="41" xfId="0" applyFont="1" applyFill="1" applyBorder="1" applyAlignment="1">
      <alignment horizontal="left"/>
    </xf>
    <xf numFmtId="0" fontId="16" fillId="14" borderId="42" xfId="0" applyFont="1" applyFill="1" applyBorder="1" applyAlignment="1">
      <alignment horizontal="left"/>
    </xf>
    <xf numFmtId="0" fontId="16" fillId="14" borderId="42" xfId="0" applyFont="1" applyFill="1" applyBorder="1" applyAlignment="1">
      <alignment horizontal="center"/>
    </xf>
    <xf numFmtId="0" fontId="16" fillId="14" borderId="39" xfId="0" applyFont="1" applyFill="1" applyBorder="1" applyAlignment="1">
      <alignment horizontal="center"/>
    </xf>
    <xf numFmtId="0" fontId="16" fillId="14" borderId="39" xfId="0" applyFont="1" applyFill="1" applyBorder="1" applyAlignment="1" applyProtection="1">
      <alignment horizontal="center"/>
      <protection locked="0"/>
    </xf>
    <xf numFmtId="0" fontId="16" fillId="14" borderId="40" xfId="0" applyNumberFormat="1" applyFont="1" applyFill="1" applyBorder="1" applyAlignment="1">
      <alignment horizontal="center"/>
    </xf>
    <xf numFmtId="0" fontId="16" fillId="14" borderId="42" xfId="0" applyNumberFormat="1" applyFont="1" applyFill="1" applyBorder="1" applyAlignment="1">
      <alignment horizontal="center"/>
    </xf>
    <xf numFmtId="0" fontId="31" fillId="19" borderId="62" xfId="0" applyFont="1" applyFill="1" applyBorder="1" applyAlignment="1">
      <alignment horizontal="left"/>
    </xf>
    <xf numFmtId="0" fontId="31" fillId="19" borderId="15" xfId="0" applyFont="1" applyFill="1" applyBorder="1" applyAlignment="1">
      <alignment horizontal="left"/>
    </xf>
    <xf numFmtId="0" fontId="0" fillId="19" borderId="15" xfId="0" applyFill="1" applyBorder="1" applyAlignment="1" applyProtection="1">
      <alignment horizontal="center"/>
      <protection locked="0"/>
    </xf>
    <xf numFmtId="0" fontId="16" fillId="19" borderId="36" xfId="0" applyFont="1" applyFill="1" applyBorder="1" applyAlignment="1">
      <alignment horizontal="left"/>
    </xf>
    <xf numFmtId="0" fontId="16" fillId="19" borderId="1" xfId="0" applyFont="1" applyFill="1" applyBorder="1" applyAlignment="1">
      <alignment horizontal="left"/>
    </xf>
    <xf numFmtId="0" fontId="16" fillId="19" borderId="38" xfId="0" applyFont="1" applyFill="1" applyBorder="1" applyAlignment="1">
      <alignment horizontal="left"/>
    </xf>
    <xf numFmtId="0" fontId="16" fillId="19" borderId="39" xfId="0" applyFont="1" applyFill="1" applyBorder="1" applyAlignment="1">
      <alignment horizontal="left"/>
    </xf>
    <xf numFmtId="0" fontId="16" fillId="0" borderId="62" xfId="0" applyFont="1" applyFill="1" applyBorder="1" applyAlignment="1">
      <alignment horizontal="left"/>
    </xf>
    <xf numFmtId="0" fontId="16" fillId="0" borderId="15" xfId="0" applyFont="1" applyFill="1" applyBorder="1" applyAlignment="1">
      <alignment horizontal="left"/>
    </xf>
    <xf numFmtId="0" fontId="16" fillId="0" borderId="10" xfId="0" applyFont="1" applyFill="1" applyBorder="1" applyAlignment="1">
      <alignment horizontal="center"/>
    </xf>
    <xf numFmtId="0" fontId="16" fillId="0" borderId="15" xfId="0" applyFont="1" applyFill="1" applyBorder="1" applyAlignment="1">
      <alignment horizontal="center"/>
    </xf>
    <xf numFmtId="0" fontId="16" fillId="0" borderId="11" xfId="0" applyNumberFormat="1" applyFont="1" applyFill="1" applyBorder="1" applyAlignment="1">
      <alignment horizontal="center"/>
    </xf>
    <xf numFmtId="0" fontId="16" fillId="0" borderId="10" xfId="0" applyNumberFormat="1" applyFont="1" applyFill="1" applyBorder="1" applyAlignment="1">
      <alignment horizontal="center"/>
    </xf>
    <xf numFmtId="0" fontId="18" fillId="0" borderId="64" xfId="0" applyFont="1" applyFill="1" applyBorder="1" applyAlignment="1">
      <alignment horizontal="left"/>
    </xf>
    <xf numFmtId="0" fontId="18" fillId="0" borderId="34" xfId="0" applyFont="1" applyFill="1" applyBorder="1" applyAlignment="1">
      <alignment horizontal="left"/>
    </xf>
    <xf numFmtId="0" fontId="18" fillId="0" borderId="31" xfId="0" applyFont="1" applyFill="1" applyBorder="1" applyAlignment="1">
      <alignment horizontal="left"/>
    </xf>
    <xf numFmtId="0" fontId="18" fillId="0" borderId="0" xfId="0" applyFont="1" applyFill="1"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14" xfId="0" applyBorder="1" applyAlignment="1">
      <alignment horizontal="center"/>
    </xf>
    <xf numFmtId="0" fontId="18" fillId="0" borderId="54" xfId="0" applyFont="1" applyFill="1" applyBorder="1" applyAlignment="1">
      <alignment horizontal="left"/>
    </xf>
    <xf numFmtId="0" fontId="18" fillId="0" borderId="4" xfId="0" applyFont="1" applyFill="1" applyBorder="1" applyAlignment="1">
      <alignment horizontal="left"/>
    </xf>
    <xf numFmtId="0" fontId="18" fillId="0" borderId="37" xfId="0" applyFont="1" applyFill="1" applyBorder="1" applyAlignment="1">
      <alignment horizontal="left"/>
    </xf>
    <xf numFmtId="2" fontId="18" fillId="0" borderId="64" xfId="0" applyNumberFormat="1" applyFont="1" applyFill="1" applyBorder="1" applyAlignment="1">
      <alignment horizontal="center"/>
    </xf>
    <xf numFmtId="2" fontId="18" fillId="0" borderId="34" xfId="0" applyNumberFormat="1" applyFont="1" applyFill="1" applyBorder="1" applyAlignment="1">
      <alignment horizontal="center"/>
    </xf>
    <xf numFmtId="2" fontId="18" fillId="0" borderId="31" xfId="0" applyNumberFormat="1" applyFont="1" applyFill="1" applyBorder="1" applyAlignment="1">
      <alignment horizontal="center"/>
    </xf>
    <xf numFmtId="0" fontId="18" fillId="0" borderId="60" xfId="0" applyFont="1" applyFill="1" applyBorder="1" applyAlignment="1">
      <alignment horizontal="left"/>
    </xf>
    <xf numFmtId="0" fontId="18" fillId="0" borderId="41" xfId="0" applyFont="1" applyFill="1" applyBorder="1" applyAlignment="1">
      <alignment horizontal="left"/>
    </xf>
    <xf numFmtId="0" fontId="18" fillId="0" borderId="43" xfId="0" applyFont="1" applyFill="1" applyBorder="1" applyAlignment="1">
      <alignment horizontal="left"/>
    </xf>
    <xf numFmtId="2" fontId="29" fillId="0" borderId="60" xfId="0" applyNumberFormat="1" applyFont="1" applyFill="1" applyBorder="1" applyAlignment="1">
      <alignment horizontal="center"/>
    </xf>
    <xf numFmtId="2" fontId="29" fillId="0" borderId="41" xfId="0" applyNumberFormat="1" applyFont="1" applyFill="1" applyBorder="1" applyAlignment="1">
      <alignment horizontal="center"/>
    </xf>
    <xf numFmtId="2" fontId="29" fillId="0" borderId="43" xfId="0" applyNumberFormat="1" applyFont="1" applyFill="1" applyBorder="1" applyAlignment="1">
      <alignment horizontal="center"/>
    </xf>
    <xf numFmtId="0" fontId="3" fillId="16" borderId="16" xfId="0" applyFont="1" applyFill="1" applyBorder="1" applyAlignment="1" applyProtection="1">
      <alignment horizontal="center" vertical="center" wrapText="1"/>
      <protection hidden="1"/>
    </xf>
    <xf numFmtId="0" fontId="3" fillId="16" borderId="17" xfId="0" applyFont="1" applyFill="1" applyBorder="1" applyAlignment="1" applyProtection="1">
      <alignment horizontal="center" vertical="center" wrapText="1"/>
      <protection hidden="1"/>
    </xf>
    <xf numFmtId="0" fontId="3" fillId="16" borderId="18" xfId="0" applyFont="1" applyFill="1" applyBorder="1" applyAlignment="1" applyProtection="1">
      <alignment horizontal="center" vertical="center" wrapText="1"/>
      <protection hidden="1"/>
    </xf>
    <xf numFmtId="0" fontId="1" fillId="18" borderId="49" xfId="0" applyFont="1" applyFill="1" applyBorder="1" applyAlignment="1" applyProtection="1">
      <alignment horizontal="center" vertical="center"/>
      <protection hidden="1"/>
    </xf>
    <xf numFmtId="0" fontId="1" fillId="18" borderId="25" xfId="0" applyFont="1" applyFill="1" applyBorder="1" applyAlignment="1" applyProtection="1">
      <alignment horizontal="center" vertical="center"/>
      <protection hidden="1"/>
    </xf>
    <xf numFmtId="0" fontId="1" fillId="18" borderId="52" xfId="0" applyFont="1" applyFill="1" applyBorder="1" applyAlignment="1" applyProtection="1">
      <alignment horizontal="center" vertical="center"/>
      <protection hidden="1"/>
    </xf>
    <xf numFmtId="0" fontId="1" fillId="18" borderId="53" xfId="0" applyFont="1" applyFill="1" applyBorder="1" applyAlignment="1" applyProtection="1">
      <alignment horizontal="center" vertical="center"/>
      <protection hidden="1"/>
    </xf>
    <xf numFmtId="0" fontId="1" fillId="18" borderId="53" xfId="0" applyFont="1" applyFill="1" applyBorder="1" applyAlignment="1" applyProtection="1">
      <alignment horizontal="center" vertical="center" wrapText="1"/>
      <protection hidden="1"/>
    </xf>
    <xf numFmtId="0" fontId="1" fillId="18" borderId="52" xfId="0" applyFont="1" applyFill="1" applyBorder="1" applyAlignment="1" applyProtection="1">
      <alignment horizontal="center" vertical="center" wrapText="1"/>
      <protection hidden="1"/>
    </xf>
    <xf numFmtId="0" fontId="1" fillId="18" borderId="14" xfId="0" applyFont="1" applyFill="1" applyBorder="1" applyAlignment="1" applyProtection="1">
      <alignment horizontal="center" vertical="center" wrapText="1"/>
      <protection hidden="1"/>
    </xf>
    <xf numFmtId="0" fontId="0" fillId="0" borderId="0" xfId="0" applyFont="1" applyBorder="1" applyAlignment="1">
      <alignment horizontal="left" vertical="center" wrapText="1"/>
    </xf>
    <xf numFmtId="0" fontId="32" fillId="0" borderId="0" xfId="0" applyFont="1" applyBorder="1" applyAlignment="1">
      <alignment horizontal="left" vertical="center" wrapText="1"/>
    </xf>
    <xf numFmtId="0" fontId="27" fillId="20" borderId="24" xfId="0" applyFont="1" applyFill="1" applyBorder="1" applyAlignment="1">
      <alignment horizontal="center" vertical="top"/>
    </xf>
    <xf numFmtId="0" fontId="27" fillId="20" borderId="25" xfId="0" applyFont="1" applyFill="1" applyBorder="1" applyAlignment="1">
      <alignment horizontal="center" vertical="top"/>
    </xf>
    <xf numFmtId="0" fontId="27" fillId="20" borderId="14" xfId="0" applyFont="1" applyFill="1" applyBorder="1" applyAlignment="1">
      <alignment horizontal="center" vertical="top"/>
    </xf>
    <xf numFmtId="0" fontId="23" fillId="21" borderId="24" xfId="0" applyFont="1" applyFill="1" applyBorder="1" applyAlignment="1" applyProtection="1">
      <alignment horizontal="center" vertical="center"/>
      <protection hidden="1"/>
    </xf>
    <xf numFmtId="0" fontId="23" fillId="21" borderId="25" xfId="0" applyFont="1" applyFill="1" applyBorder="1" applyAlignment="1" applyProtection="1">
      <alignment horizontal="center" vertical="center"/>
      <protection hidden="1"/>
    </xf>
    <xf numFmtId="0" fontId="23" fillId="21" borderId="14" xfId="0" applyFont="1" applyFill="1" applyBorder="1" applyAlignment="1" applyProtection="1">
      <alignment horizontal="center" vertical="center"/>
      <protection hidden="1"/>
    </xf>
    <xf numFmtId="0" fontId="16" fillId="0" borderId="54" xfId="0" applyFont="1" applyFill="1" applyBorder="1" applyAlignment="1" applyProtection="1">
      <alignment horizontal="left"/>
      <protection locked="0" hidden="1"/>
    </xf>
    <xf numFmtId="0" fontId="16" fillId="0" borderId="4" xfId="0" applyFont="1" applyFill="1" applyBorder="1" applyAlignment="1" applyProtection="1">
      <alignment horizontal="left"/>
      <protection locked="0" hidden="1"/>
    </xf>
    <xf numFmtId="0" fontId="16" fillId="0" borderId="6" xfId="0" applyFont="1" applyFill="1" applyBorder="1" applyAlignment="1" applyProtection="1">
      <alignment horizontal="left"/>
      <protection locked="0" hidden="1"/>
    </xf>
    <xf numFmtId="14" fontId="16" fillId="0" borderId="5" xfId="0" applyNumberFormat="1" applyFont="1" applyFill="1" applyBorder="1" applyAlignment="1" applyProtection="1">
      <alignment horizontal="left"/>
      <protection locked="0" hidden="1"/>
    </xf>
    <xf numFmtId="14" fontId="16" fillId="0" borderId="6" xfId="0" applyNumberFormat="1" applyFont="1" applyFill="1" applyBorder="1" applyAlignment="1" applyProtection="1">
      <alignment horizontal="left"/>
      <protection locked="0" hidden="1"/>
    </xf>
    <xf numFmtId="0" fontId="16" fillId="0" borderId="5" xfId="0" applyFont="1" applyFill="1" applyBorder="1" applyAlignment="1" applyProtection="1">
      <alignment horizontal="left"/>
      <protection locked="0" hidden="1"/>
    </xf>
    <xf numFmtId="0" fontId="16" fillId="0" borderId="37" xfId="0" applyFont="1" applyFill="1" applyBorder="1" applyAlignment="1" applyProtection="1">
      <alignment horizontal="left"/>
      <protection locked="0" hidden="1"/>
    </xf>
    <xf numFmtId="0" fontId="16" fillId="0" borderId="64" xfId="0" applyFont="1" applyFill="1" applyBorder="1" applyAlignment="1" applyProtection="1">
      <alignment horizontal="left"/>
      <protection locked="0" hidden="1"/>
    </xf>
    <xf numFmtId="0" fontId="16" fillId="0" borderId="34" xfId="0" applyFont="1" applyFill="1" applyBorder="1" applyAlignment="1" applyProtection="1">
      <alignment horizontal="left"/>
      <protection locked="0" hidden="1"/>
    </xf>
    <xf numFmtId="0" fontId="16" fillId="0" borderId="35" xfId="0" applyFont="1" applyFill="1" applyBorder="1" applyAlignment="1" applyProtection="1">
      <alignment horizontal="left"/>
      <protection locked="0" hidden="1"/>
    </xf>
    <xf numFmtId="14" fontId="16" fillId="0" borderId="30" xfId="0" applyNumberFormat="1" applyFont="1" applyFill="1" applyBorder="1" applyAlignment="1" applyProtection="1">
      <alignment horizontal="left"/>
      <protection locked="0" hidden="1"/>
    </xf>
    <xf numFmtId="14" fontId="16" fillId="0" borderId="35" xfId="0" applyNumberFormat="1" applyFont="1" applyFill="1" applyBorder="1" applyAlignment="1" applyProtection="1">
      <alignment horizontal="left"/>
      <protection locked="0" hidden="1"/>
    </xf>
    <xf numFmtId="0" fontId="16" fillId="0" borderId="30" xfId="0" applyFont="1" applyFill="1" applyBorder="1" applyAlignment="1" applyProtection="1">
      <alignment horizontal="left"/>
      <protection locked="0" hidden="1"/>
    </xf>
    <xf numFmtId="0" fontId="16" fillId="0" borderId="31" xfId="0" applyFont="1" applyFill="1" applyBorder="1" applyAlignment="1" applyProtection="1">
      <alignment horizontal="left"/>
      <protection locked="0" hidden="1"/>
    </xf>
    <xf numFmtId="0" fontId="16" fillId="0" borderId="36" xfId="0" applyFont="1" applyFill="1" applyBorder="1" applyAlignment="1" applyProtection="1">
      <alignment horizontal="left"/>
      <protection locked="0" hidden="1"/>
    </xf>
    <xf numFmtId="0" fontId="16" fillId="0" borderId="1" xfId="0" applyFont="1" applyFill="1" applyBorder="1" applyAlignment="1" applyProtection="1">
      <alignment horizontal="left"/>
      <protection locked="0" hidden="1"/>
    </xf>
    <xf numFmtId="14" fontId="16" fillId="0" borderId="1" xfId="0" applyNumberFormat="1" applyFont="1" applyFill="1" applyBorder="1" applyAlignment="1" applyProtection="1">
      <alignment horizontal="left"/>
      <protection locked="0" hidden="1"/>
    </xf>
    <xf numFmtId="0" fontId="16" fillId="0" borderId="57" xfId="0" applyFont="1" applyFill="1" applyBorder="1" applyAlignment="1" applyProtection="1">
      <alignment horizontal="left"/>
      <protection locked="0" hidden="1"/>
    </xf>
    <xf numFmtId="9" fontId="1" fillId="18" borderId="62" xfId="0" applyNumberFormat="1" applyFont="1" applyFill="1" applyBorder="1" applyAlignment="1" applyProtection="1">
      <alignment horizontal="center"/>
      <protection hidden="1"/>
    </xf>
    <xf numFmtId="9" fontId="1" fillId="18" borderId="15" xfId="0" applyNumberFormat="1" applyFont="1" applyFill="1" applyBorder="1" applyAlignment="1" applyProtection="1">
      <alignment horizontal="center"/>
      <protection hidden="1"/>
    </xf>
    <xf numFmtId="9" fontId="1" fillId="18" borderId="61" xfId="0" applyNumberFormat="1" applyFont="1" applyFill="1" applyBorder="1" applyAlignment="1" applyProtection="1">
      <alignment horizontal="center"/>
      <protection hidden="1"/>
    </xf>
    <xf numFmtId="0" fontId="2" fillId="18" borderId="10" xfId="0" applyFont="1" applyFill="1" applyBorder="1" applyAlignment="1" applyProtection="1">
      <alignment horizontal="center"/>
      <protection hidden="1"/>
    </xf>
    <xf numFmtId="0" fontId="2" fillId="18" borderId="61" xfId="0" applyFont="1" applyFill="1" applyBorder="1" applyAlignment="1" applyProtection="1">
      <alignment horizontal="center"/>
      <protection hidden="1"/>
    </xf>
    <xf numFmtId="0" fontId="1" fillId="18" borderId="36" xfId="0" applyFont="1" applyFill="1" applyBorder="1" applyAlignment="1">
      <alignment horizontal="center"/>
    </xf>
    <xf numFmtId="0" fontId="1" fillId="18" borderId="1" xfId="0" applyFont="1" applyFill="1" applyBorder="1" applyAlignment="1">
      <alignment horizontal="center"/>
    </xf>
    <xf numFmtId="0" fontId="1" fillId="18" borderId="57" xfId="0" applyFont="1" applyFill="1" applyBorder="1" applyAlignment="1">
      <alignment horizontal="center"/>
    </xf>
    <xf numFmtId="2" fontId="2" fillId="18" borderId="6" xfId="0" applyNumberFormat="1" applyFont="1" applyFill="1" applyBorder="1" applyAlignment="1">
      <alignment horizontal="center"/>
    </xf>
    <xf numFmtId="2" fontId="2" fillId="18" borderId="57" xfId="0" applyNumberFormat="1" applyFont="1" applyFill="1" applyBorder="1" applyAlignment="1">
      <alignment horizontal="center"/>
    </xf>
    <xf numFmtId="0" fontId="1" fillId="21" borderId="38" xfId="0" applyFont="1" applyFill="1" applyBorder="1" applyAlignment="1">
      <alignment horizontal="center" vertical="center"/>
    </xf>
    <xf numFmtId="0" fontId="1" fillId="21" borderId="39" xfId="0" applyFont="1" applyFill="1" applyBorder="1" applyAlignment="1">
      <alignment horizontal="center" vertical="center"/>
    </xf>
    <xf numFmtId="0" fontId="1" fillId="21" borderId="47" xfId="0" applyFont="1" applyFill="1" applyBorder="1" applyAlignment="1">
      <alignment horizontal="center" vertical="center"/>
    </xf>
    <xf numFmtId="2" fontId="2" fillId="21" borderId="42" xfId="0" applyNumberFormat="1" applyFont="1" applyFill="1" applyBorder="1" applyAlignment="1">
      <alignment horizontal="center"/>
    </xf>
    <xf numFmtId="2" fontId="2" fillId="21" borderId="47" xfId="0" applyNumberFormat="1" applyFont="1" applyFill="1" applyBorder="1" applyAlignment="1">
      <alignment horizontal="center"/>
    </xf>
    <xf numFmtId="0" fontId="16" fillId="0" borderId="38" xfId="0" applyFont="1" applyFill="1" applyBorder="1" applyAlignment="1" applyProtection="1">
      <alignment horizontal="left"/>
      <protection locked="0" hidden="1"/>
    </xf>
    <xf numFmtId="0" fontId="16" fillId="0" borderId="39" xfId="0" applyFont="1" applyFill="1" applyBorder="1" applyAlignment="1" applyProtection="1">
      <alignment horizontal="left"/>
      <protection locked="0" hidden="1"/>
    </xf>
    <xf numFmtId="14" fontId="16" fillId="0" borderId="39" xfId="0" applyNumberFormat="1" applyFont="1" applyFill="1" applyBorder="1" applyAlignment="1" applyProtection="1">
      <alignment horizontal="left"/>
      <protection locked="0" hidden="1"/>
    </xf>
    <xf numFmtId="0" fontId="16" fillId="0" borderId="40" xfId="0" applyFont="1" applyFill="1" applyBorder="1" applyAlignment="1" applyProtection="1">
      <alignment horizontal="left"/>
      <protection locked="0" hidden="1"/>
    </xf>
    <xf numFmtId="0" fontId="16" fillId="0" borderId="41" xfId="0" applyFont="1" applyFill="1" applyBorder="1" applyAlignment="1" applyProtection="1">
      <alignment horizontal="left"/>
      <protection locked="0" hidden="1"/>
    </xf>
    <xf numFmtId="0" fontId="16" fillId="0" borderId="42" xfId="0" applyFont="1" applyFill="1" applyBorder="1" applyAlignment="1" applyProtection="1">
      <alignment horizontal="left"/>
      <protection locked="0" hidden="1"/>
    </xf>
    <xf numFmtId="0" fontId="16" fillId="0" borderId="47" xfId="0" applyFont="1" applyFill="1" applyBorder="1" applyAlignment="1" applyProtection="1">
      <alignment horizontal="left"/>
      <protection locked="0" hidden="1"/>
    </xf>
    <xf numFmtId="0" fontId="2" fillId="19" borderId="32" xfId="0" applyFont="1" applyFill="1" applyBorder="1" applyAlignment="1" applyProtection="1">
      <alignment horizontal="left"/>
      <protection locked="0" hidden="1"/>
    </xf>
    <xf numFmtId="0" fontId="2" fillId="19" borderId="33" xfId="0" applyFont="1" applyFill="1" applyBorder="1" applyAlignment="1" applyProtection="1">
      <alignment horizontal="left"/>
      <protection locked="0" hidden="1"/>
    </xf>
    <xf numFmtId="14" fontId="2" fillId="19" borderId="33" xfId="0" applyNumberFormat="1" applyFont="1" applyFill="1" applyBorder="1" applyAlignment="1" applyProtection="1">
      <alignment horizontal="left"/>
      <protection locked="0" hidden="1"/>
    </xf>
    <xf numFmtId="14" fontId="0" fillId="19" borderId="33" xfId="0" applyNumberFormat="1" applyFill="1" applyBorder="1" applyAlignment="1" applyProtection="1">
      <alignment horizontal="center"/>
      <protection locked="0"/>
    </xf>
    <xf numFmtId="0" fontId="2" fillId="19" borderId="30" xfId="0" applyFont="1" applyFill="1" applyBorder="1" applyAlignment="1" applyProtection="1">
      <alignment horizontal="center"/>
      <protection locked="0" hidden="1"/>
    </xf>
    <xf numFmtId="0" fontId="2" fillId="19" borderId="34" xfId="0" applyFont="1" applyFill="1" applyBorder="1" applyAlignment="1" applyProtection="1">
      <alignment horizontal="center"/>
      <protection locked="0" hidden="1"/>
    </xf>
    <xf numFmtId="0" fontId="2" fillId="19" borderId="35" xfId="0" applyFont="1" applyFill="1" applyBorder="1" applyAlignment="1" applyProtection="1">
      <alignment horizontal="center"/>
      <protection locked="0" hidden="1"/>
    </xf>
    <xf numFmtId="0" fontId="2" fillId="19" borderId="44" xfId="0" applyFont="1" applyFill="1" applyBorder="1" applyAlignment="1" applyProtection="1">
      <alignment horizontal="left"/>
      <protection locked="0" hidden="1"/>
    </xf>
    <xf numFmtId="0" fontId="18" fillId="0" borderId="0" xfId="0" applyFont="1" applyFill="1" applyBorder="1" applyAlignment="1">
      <alignment horizontal="left" vertical="top" wrapText="1"/>
    </xf>
    <xf numFmtId="0" fontId="16" fillId="0" borderId="0" xfId="0" applyFont="1" applyFill="1" applyBorder="1" applyAlignment="1">
      <alignment horizontal="left" wrapText="1"/>
    </xf>
    <xf numFmtId="0" fontId="23" fillId="22" borderId="24" xfId="0" applyFont="1" applyFill="1" applyBorder="1" applyAlignment="1" applyProtection="1">
      <alignment horizontal="center" vertical="center"/>
      <protection hidden="1"/>
    </xf>
    <xf numFmtId="0" fontId="23" fillId="22" borderId="25" xfId="0" applyFont="1" applyFill="1" applyBorder="1" applyAlignment="1" applyProtection="1">
      <alignment horizontal="center" vertical="center"/>
      <protection hidden="1"/>
    </xf>
    <xf numFmtId="0" fontId="23" fillId="22" borderId="14" xfId="0" applyFont="1" applyFill="1" applyBorder="1" applyAlignment="1" applyProtection="1">
      <alignment horizontal="center" vertical="center"/>
      <protection hidden="1"/>
    </xf>
    <xf numFmtId="0" fontId="3" fillId="16" borderId="24" xfId="0" applyFont="1" applyFill="1" applyBorder="1" applyAlignment="1" applyProtection="1">
      <alignment horizontal="center" vertical="center" wrapText="1"/>
      <protection hidden="1"/>
    </xf>
    <xf numFmtId="0" fontId="3" fillId="16" borderId="25" xfId="0" applyFont="1" applyFill="1" applyBorder="1" applyAlignment="1" applyProtection="1">
      <alignment horizontal="center" vertical="center" wrapText="1"/>
      <protection hidden="1"/>
    </xf>
    <xf numFmtId="0" fontId="3" fillId="16" borderId="14" xfId="0" applyFont="1" applyFill="1" applyBorder="1" applyAlignment="1" applyProtection="1">
      <alignment horizontal="center" vertical="center" wrapText="1"/>
      <protection hidden="1"/>
    </xf>
    <xf numFmtId="0" fontId="1" fillId="18" borderId="16" xfId="0" applyFont="1" applyFill="1" applyBorder="1" applyAlignment="1" applyProtection="1">
      <alignment horizontal="center" vertical="center"/>
      <protection hidden="1"/>
    </xf>
    <xf numFmtId="0" fontId="1" fillId="18" borderId="17" xfId="0" applyFont="1" applyFill="1" applyBorder="1" applyAlignment="1" applyProtection="1">
      <alignment horizontal="center" vertical="center"/>
      <protection hidden="1"/>
    </xf>
    <xf numFmtId="0" fontId="1" fillId="18" borderId="29" xfId="0" applyFont="1" applyFill="1" applyBorder="1" applyAlignment="1" applyProtection="1">
      <alignment horizontal="center" vertical="center"/>
      <protection hidden="1"/>
    </xf>
    <xf numFmtId="0" fontId="1" fillId="18" borderId="27" xfId="0" applyFont="1" applyFill="1" applyBorder="1" applyAlignment="1" applyProtection="1">
      <alignment horizontal="center" vertical="center"/>
      <protection hidden="1"/>
    </xf>
    <xf numFmtId="0" fontId="1" fillId="18" borderId="27" xfId="0" applyFont="1" applyFill="1" applyBorder="1" applyAlignment="1" applyProtection="1">
      <alignment horizontal="center" vertical="center" wrapText="1"/>
      <protection hidden="1"/>
    </xf>
    <xf numFmtId="0" fontId="1" fillId="18" borderId="28" xfId="0" applyFont="1" applyFill="1" applyBorder="1" applyAlignment="1" applyProtection="1">
      <alignment horizontal="center" vertical="center"/>
      <protection hidden="1"/>
    </xf>
    <xf numFmtId="0" fontId="1" fillId="18" borderId="48" xfId="0" applyFont="1" applyFill="1" applyBorder="1" applyAlignment="1" applyProtection="1">
      <alignment horizontal="center" vertical="center" wrapText="1"/>
      <protection hidden="1"/>
    </xf>
    <xf numFmtId="0" fontId="2" fillId="19" borderId="36" xfId="0" applyFont="1" applyFill="1" applyBorder="1" applyAlignment="1" applyProtection="1">
      <alignment horizontal="left"/>
      <protection locked="0" hidden="1"/>
    </xf>
    <xf numFmtId="0" fontId="2" fillId="19" borderId="1" xfId="0" applyFont="1" applyFill="1" applyBorder="1" applyAlignment="1" applyProtection="1">
      <alignment horizontal="left"/>
      <protection locked="0" hidden="1"/>
    </xf>
    <xf numFmtId="14" fontId="2" fillId="19" borderId="1" xfId="0" applyNumberFormat="1" applyFont="1" applyFill="1" applyBorder="1" applyAlignment="1" applyProtection="1">
      <alignment horizontal="left"/>
      <protection locked="0" hidden="1"/>
    </xf>
    <xf numFmtId="14" fontId="0" fillId="19" borderId="1" xfId="0" applyNumberFormat="1" applyFill="1" applyBorder="1" applyAlignment="1" applyProtection="1">
      <alignment horizontal="center"/>
      <protection locked="0"/>
    </xf>
    <xf numFmtId="0" fontId="2" fillId="19" borderId="5" xfId="0" applyFont="1" applyFill="1" applyBorder="1" applyAlignment="1" applyProtection="1">
      <alignment horizontal="center"/>
      <protection locked="0" hidden="1"/>
    </xf>
    <xf numFmtId="0" fontId="2" fillId="19" borderId="4" xfId="0" applyFont="1" applyFill="1" applyBorder="1" applyAlignment="1" applyProtection="1">
      <alignment horizontal="center"/>
      <protection locked="0" hidden="1"/>
    </xf>
    <xf numFmtId="0" fontId="2" fillId="19" borderId="6" xfId="0" applyFont="1" applyFill="1" applyBorder="1" applyAlignment="1" applyProtection="1">
      <alignment horizontal="center"/>
      <protection locked="0" hidden="1"/>
    </xf>
    <xf numFmtId="0" fontId="2" fillId="19" borderId="5" xfId="0" applyFont="1" applyFill="1" applyBorder="1" applyAlignment="1" applyProtection="1">
      <alignment horizontal="left" vertical="center"/>
      <protection locked="0" hidden="1"/>
    </xf>
    <xf numFmtId="0" fontId="2" fillId="19" borderId="37" xfId="0" applyFont="1" applyFill="1" applyBorder="1" applyAlignment="1" applyProtection="1">
      <alignment horizontal="left" vertical="center"/>
      <protection locked="0" hidden="1"/>
    </xf>
    <xf numFmtId="0" fontId="2" fillId="19" borderId="57" xfId="0" applyFont="1" applyFill="1" applyBorder="1" applyAlignment="1" applyProtection="1">
      <alignment horizontal="left"/>
      <protection locked="0" hidden="1"/>
    </xf>
    <xf numFmtId="0" fontId="2" fillId="19" borderId="38" xfId="0" applyFont="1" applyFill="1" applyBorder="1" applyAlignment="1" applyProtection="1">
      <alignment horizontal="left"/>
      <protection locked="0" hidden="1"/>
    </xf>
    <xf numFmtId="0" fontId="2" fillId="19" borderId="39" xfId="0" applyFont="1" applyFill="1" applyBorder="1" applyAlignment="1" applyProtection="1">
      <alignment horizontal="left"/>
      <protection locked="0" hidden="1"/>
    </xf>
    <xf numFmtId="14" fontId="2" fillId="19" borderId="39" xfId="0" applyNumberFormat="1" applyFont="1" applyFill="1" applyBorder="1" applyAlignment="1" applyProtection="1">
      <alignment horizontal="left"/>
      <protection locked="0" hidden="1"/>
    </xf>
    <xf numFmtId="14" fontId="0" fillId="19" borderId="39" xfId="0" applyNumberFormat="1" applyFill="1" applyBorder="1" applyAlignment="1" applyProtection="1">
      <alignment horizontal="center"/>
      <protection locked="0"/>
    </xf>
    <xf numFmtId="0" fontId="2" fillId="19" borderId="40" xfId="0" applyFont="1" applyFill="1" applyBorder="1" applyAlignment="1" applyProtection="1">
      <alignment horizontal="center"/>
      <protection locked="0" hidden="1"/>
    </xf>
    <xf numFmtId="0" fontId="2" fillId="19" borderId="41" xfId="0" applyFont="1" applyFill="1" applyBorder="1" applyAlignment="1" applyProtection="1">
      <alignment horizontal="center"/>
      <protection locked="0" hidden="1"/>
    </xf>
    <xf numFmtId="0" fontId="2" fillId="19" borderId="42" xfId="0" applyFont="1" applyFill="1" applyBorder="1" applyAlignment="1" applyProtection="1">
      <alignment horizontal="center"/>
      <protection locked="0" hidden="1"/>
    </xf>
    <xf numFmtId="0" fontId="2" fillId="19" borderId="47" xfId="0" applyFont="1" applyFill="1" applyBorder="1" applyAlignment="1" applyProtection="1">
      <alignment horizontal="left"/>
      <protection locked="0" hidden="1"/>
    </xf>
    <xf numFmtId="0" fontId="34" fillId="0" borderId="0" xfId="0" applyFont="1" applyFill="1" applyBorder="1" applyAlignment="1" applyProtection="1">
      <alignment horizontal="left" vertical="top"/>
      <protection locked="0" hidden="1"/>
    </xf>
    <xf numFmtId="0" fontId="1" fillId="18" borderId="24" xfId="0" applyFont="1" applyFill="1" applyBorder="1" applyAlignment="1" applyProtection="1">
      <alignment horizontal="left" vertical="center"/>
      <protection hidden="1"/>
    </xf>
    <xf numFmtId="0" fontId="1" fillId="18" borderId="25" xfId="0" applyFont="1" applyFill="1" applyBorder="1" applyAlignment="1" applyProtection="1">
      <alignment horizontal="left" vertical="center"/>
      <protection hidden="1"/>
    </xf>
    <xf numFmtId="0" fontId="1" fillId="18" borderId="52" xfId="0" applyFont="1" applyFill="1" applyBorder="1" applyAlignment="1" applyProtection="1">
      <alignment horizontal="left" vertical="center"/>
      <protection hidden="1"/>
    </xf>
    <xf numFmtId="0" fontId="2" fillId="0" borderId="36" xfId="0" applyFont="1" applyFill="1" applyBorder="1" applyAlignment="1" applyProtection="1">
      <alignment horizontal="left"/>
      <protection locked="0" hidden="1"/>
    </xf>
    <xf numFmtId="0" fontId="2" fillId="0" borderId="1" xfId="0" applyFont="1" applyFill="1" applyBorder="1" applyAlignment="1" applyProtection="1">
      <alignment horizontal="left"/>
      <protection locked="0" hidden="1"/>
    </xf>
    <xf numFmtId="14" fontId="2" fillId="0" borderId="1" xfId="0" applyNumberFormat="1" applyFont="1" applyFill="1" applyBorder="1" applyAlignment="1" applyProtection="1">
      <alignment horizontal="left"/>
      <protection locked="0" hidden="1"/>
    </xf>
    <xf numFmtId="14" fontId="0" fillId="0" borderId="1" xfId="0" applyNumberFormat="1" applyBorder="1" applyAlignment="1" applyProtection="1">
      <alignment horizontal="center"/>
      <protection locked="0"/>
    </xf>
    <xf numFmtId="0" fontId="2" fillId="0" borderId="5" xfId="0" applyFont="1" applyFill="1" applyBorder="1" applyAlignment="1" applyProtection="1">
      <alignment horizontal="center"/>
      <protection locked="0" hidden="1"/>
    </xf>
    <xf numFmtId="0" fontId="2" fillId="0" borderId="4" xfId="0" applyFont="1" applyFill="1" applyBorder="1" applyAlignment="1" applyProtection="1">
      <alignment horizontal="center"/>
      <protection locked="0" hidden="1"/>
    </xf>
    <xf numFmtId="0" fontId="2" fillId="0" borderId="6" xfId="0" applyFont="1" applyFill="1" applyBorder="1" applyAlignment="1" applyProtection="1">
      <alignment horizontal="center"/>
      <protection locked="0" hidden="1"/>
    </xf>
    <xf numFmtId="0" fontId="2" fillId="0" borderId="57" xfId="0" applyFont="1" applyFill="1" applyBorder="1" applyAlignment="1" applyProtection="1">
      <alignment horizontal="left"/>
      <protection locked="0" hidden="1"/>
    </xf>
    <xf numFmtId="0" fontId="2" fillId="0" borderId="32" xfId="0" applyFont="1" applyFill="1" applyBorder="1" applyAlignment="1" applyProtection="1">
      <alignment horizontal="left"/>
      <protection locked="0" hidden="1"/>
    </xf>
    <xf numFmtId="0" fontId="2" fillId="0" borderId="33" xfId="0" applyFont="1" applyFill="1" applyBorder="1" applyAlignment="1" applyProtection="1">
      <alignment horizontal="left"/>
      <protection locked="0" hidden="1"/>
    </xf>
    <xf numFmtId="14" fontId="2" fillId="0" borderId="33" xfId="0" applyNumberFormat="1" applyFont="1" applyFill="1" applyBorder="1" applyAlignment="1" applyProtection="1">
      <alignment horizontal="left"/>
      <protection locked="0" hidden="1"/>
    </xf>
    <xf numFmtId="14" fontId="0" fillId="0" borderId="33" xfId="0" applyNumberFormat="1" applyBorder="1" applyAlignment="1" applyProtection="1">
      <alignment horizontal="center"/>
      <protection locked="0"/>
    </xf>
    <xf numFmtId="0" fontId="2" fillId="0" borderId="30" xfId="0" applyFont="1" applyFill="1" applyBorder="1" applyAlignment="1" applyProtection="1">
      <alignment horizontal="center"/>
      <protection locked="0" hidden="1"/>
    </xf>
    <xf numFmtId="0" fontId="2" fillId="0" borderId="34" xfId="0" applyFont="1" applyFill="1" applyBorder="1" applyAlignment="1" applyProtection="1">
      <alignment horizontal="center"/>
      <protection locked="0" hidden="1"/>
    </xf>
    <xf numFmtId="0" fontId="2" fillId="0" borderId="35" xfId="0" applyFont="1" applyFill="1" applyBorder="1" applyAlignment="1" applyProtection="1">
      <alignment horizontal="center"/>
      <protection locked="0" hidden="1"/>
    </xf>
    <xf numFmtId="0" fontId="2" fillId="0" borderId="44" xfId="0" applyFont="1" applyFill="1" applyBorder="1" applyAlignment="1" applyProtection="1">
      <alignment horizontal="left"/>
      <protection locked="0" hidden="1"/>
    </xf>
    <xf numFmtId="0" fontId="12" fillId="0" borderId="0" xfId="0" applyFont="1" applyBorder="1" applyAlignment="1">
      <alignment horizontal="center"/>
    </xf>
    <xf numFmtId="0" fontId="35" fillId="0" borderId="0" xfId="0" applyFont="1" applyAlignment="1">
      <alignment horizontal="center"/>
    </xf>
    <xf numFmtId="0" fontId="49" fillId="0" borderId="0" xfId="0" applyFont="1" applyAlignment="1">
      <alignment horizontal="left" vertical="top" wrapText="1"/>
    </xf>
    <xf numFmtId="0" fontId="14" fillId="0" borderId="0" xfId="0" applyFont="1" applyAlignment="1">
      <alignment horizontal="left" vertical="top"/>
    </xf>
    <xf numFmtId="0" fontId="16" fillId="0" borderId="0" xfId="0" applyFont="1" applyFill="1" applyAlignment="1">
      <alignment horizontal="left" wrapText="1" shrinkToFit="1"/>
    </xf>
    <xf numFmtId="0" fontId="52" fillId="0" borderId="0" xfId="0" applyFont="1" applyFill="1" applyAlignment="1">
      <alignment horizontal="left" wrapText="1" shrinkToFit="1"/>
    </xf>
    <xf numFmtId="0" fontId="17" fillId="18" borderId="54" xfId="0" applyFont="1" applyFill="1" applyBorder="1" applyAlignment="1" applyProtection="1">
      <alignment horizontal="center" vertical="center" wrapText="1"/>
      <protection hidden="1"/>
    </xf>
    <xf numFmtId="0" fontId="17" fillId="18" borderId="6" xfId="0" applyFont="1" applyFill="1" applyBorder="1" applyAlignment="1" applyProtection="1">
      <alignment horizontal="center" vertical="center" wrapText="1"/>
      <protection hidden="1"/>
    </xf>
    <xf numFmtId="0" fontId="17" fillId="14" borderId="54" xfId="0" applyFont="1" applyFill="1" applyBorder="1" applyAlignment="1" applyProtection="1">
      <alignment horizontal="left" vertical="center" wrapText="1"/>
      <protection locked="0" hidden="1"/>
    </xf>
    <xf numFmtId="0" fontId="17" fillId="14" borderId="6" xfId="0" applyFont="1" applyFill="1" applyBorder="1" applyAlignment="1" applyProtection="1">
      <alignment horizontal="left" vertical="center" wrapText="1"/>
      <protection locked="0" hidden="1"/>
    </xf>
    <xf numFmtId="0" fontId="17" fillId="14" borderId="60" xfId="0" applyFont="1" applyFill="1" applyBorder="1" applyAlignment="1" applyProtection="1">
      <alignment horizontal="left" vertical="center" wrapText="1"/>
      <protection locked="0" hidden="1"/>
    </xf>
    <xf numFmtId="0" fontId="17" fillId="14" borderId="43" xfId="0" applyFont="1" applyFill="1" applyBorder="1" applyAlignment="1" applyProtection="1">
      <alignment horizontal="left" vertical="center" wrapText="1"/>
      <protection locked="0" hidden="1"/>
    </xf>
    <xf numFmtId="0" fontId="16" fillId="6" borderId="62" xfId="0" applyFont="1" applyFill="1" applyBorder="1" applyAlignment="1" applyProtection="1">
      <alignment horizontal="left"/>
      <protection hidden="1"/>
    </xf>
    <xf numFmtId="0" fontId="16" fillId="6" borderId="61" xfId="0" applyFont="1" applyFill="1" applyBorder="1" applyAlignment="1" applyProtection="1">
      <alignment horizontal="left"/>
      <protection hidden="1"/>
    </xf>
    <xf numFmtId="0" fontId="2" fillId="0" borderId="30" xfId="0" applyFont="1" applyBorder="1" applyAlignment="1" applyProtection="1">
      <alignment horizontal="center" vertical="center"/>
      <protection locked="0" hidden="1"/>
    </xf>
    <xf numFmtId="0" fontId="2" fillId="0" borderId="35" xfId="0" applyFont="1" applyBorder="1" applyAlignment="1" applyProtection="1">
      <alignment horizontal="center" vertical="center"/>
      <protection locked="0" hidden="1"/>
    </xf>
    <xf numFmtId="0" fontId="16" fillId="6" borderId="64" xfId="0" applyFont="1" applyFill="1" applyBorder="1" applyAlignment="1" applyProtection="1">
      <alignment horizontal="left"/>
      <protection hidden="1"/>
    </xf>
    <xf numFmtId="0" fontId="16" fillId="6" borderId="31" xfId="0" applyFont="1" applyFill="1" applyBorder="1" applyAlignment="1" applyProtection="1">
      <alignment horizontal="left"/>
      <protection hidden="1"/>
    </xf>
    <xf numFmtId="0" fontId="56" fillId="0" borderId="0" xfId="0" applyFont="1" applyFill="1" applyAlignment="1">
      <alignment horizontal="left" wrapText="1" shrinkToFit="1"/>
    </xf>
    <xf numFmtId="0" fontId="2" fillId="0" borderId="0" xfId="0" applyFont="1" applyFill="1" applyBorder="1" applyAlignment="1">
      <alignment horizontal="left" wrapText="1" indent="2" shrinkToFit="1"/>
    </xf>
    <xf numFmtId="0" fontId="17" fillId="16" borderId="32" xfId="0" applyFont="1" applyFill="1" applyBorder="1" applyAlignment="1" applyProtection="1">
      <alignment horizontal="center" vertical="center" wrapText="1"/>
      <protection hidden="1"/>
    </xf>
    <xf numFmtId="0" fontId="17" fillId="16" borderId="33" xfId="0" applyFont="1" applyFill="1" applyBorder="1" applyAlignment="1" applyProtection="1">
      <alignment horizontal="center" vertical="center" wrapText="1"/>
      <protection hidden="1"/>
    </xf>
    <xf numFmtId="0" fontId="2" fillId="6" borderId="29" xfId="0" applyFont="1" applyFill="1" applyBorder="1" applyAlignment="1" applyProtection="1">
      <alignment horizontal="center" vertical="center" wrapText="1"/>
      <protection hidden="1"/>
    </xf>
    <xf numFmtId="0" fontId="2" fillId="6" borderId="12" xfId="0" applyFont="1" applyFill="1" applyBorder="1" applyAlignment="1" applyProtection="1">
      <alignment horizontal="center" vertical="center" wrapText="1"/>
      <protection hidden="1"/>
    </xf>
    <xf numFmtId="0" fontId="2" fillId="6" borderId="46" xfId="0" applyFont="1" applyFill="1" applyBorder="1" applyAlignment="1" applyProtection="1">
      <alignment horizontal="center" vertical="center" wrapText="1"/>
      <protection hidden="1"/>
    </xf>
    <xf numFmtId="0" fontId="2" fillId="6" borderId="28" xfId="0" applyFont="1" applyFill="1" applyBorder="1" applyAlignment="1" applyProtection="1">
      <alignment horizontal="center" vertical="center" wrapText="1"/>
      <protection hidden="1"/>
    </xf>
    <xf numFmtId="0" fontId="2" fillId="6" borderId="9" xfId="0" applyFont="1" applyFill="1" applyBorder="1" applyAlignment="1" applyProtection="1">
      <alignment horizontal="center" vertical="center" wrapText="1"/>
      <protection hidden="1"/>
    </xf>
    <xf numFmtId="0" fontId="2" fillId="6" borderId="45" xfId="0" applyFont="1" applyFill="1" applyBorder="1" applyAlignment="1" applyProtection="1">
      <alignment horizontal="center" vertical="center" wrapText="1"/>
      <protection hidden="1"/>
    </xf>
    <xf numFmtId="0" fontId="2" fillId="6" borderId="48" xfId="0" applyFont="1" applyFill="1" applyBorder="1" applyAlignment="1" applyProtection="1">
      <alignment horizontal="center" vertical="center" wrapText="1"/>
      <protection hidden="1"/>
    </xf>
    <xf numFmtId="0" fontId="2" fillId="6" borderId="65" xfId="0" applyFont="1" applyFill="1" applyBorder="1" applyAlignment="1" applyProtection="1">
      <alignment horizontal="center" vertical="center" wrapText="1"/>
      <protection hidden="1"/>
    </xf>
    <xf numFmtId="0" fontId="2" fillId="6" borderId="63" xfId="0" applyFont="1" applyFill="1" applyBorder="1" applyAlignment="1" applyProtection="1">
      <alignment horizontal="center" vertical="center" wrapText="1"/>
      <protection hidden="1"/>
    </xf>
    <xf numFmtId="0" fontId="17" fillId="16" borderId="64" xfId="0" applyFont="1" applyFill="1" applyBorder="1" applyAlignment="1" applyProtection="1">
      <alignment horizontal="center" vertical="center" wrapText="1"/>
      <protection hidden="1"/>
    </xf>
    <xf numFmtId="0" fontId="17" fillId="16" borderId="31" xfId="0" applyFont="1" applyFill="1" applyBorder="1" applyAlignment="1" applyProtection="1">
      <alignment horizontal="center" vertical="center" wrapText="1"/>
      <protection hidden="1"/>
    </xf>
    <xf numFmtId="0" fontId="2" fillId="6" borderId="26" xfId="0" applyFont="1" applyFill="1" applyBorder="1" applyAlignment="1" applyProtection="1">
      <alignment horizontal="center" vertical="center" wrapText="1"/>
      <protection hidden="1"/>
    </xf>
    <xf numFmtId="0" fontId="2" fillId="6" borderId="68" xfId="0" applyFont="1" applyFill="1" applyBorder="1" applyAlignment="1" applyProtection="1">
      <alignment horizontal="center" vertical="center" wrapText="1"/>
      <protection hidden="1"/>
    </xf>
    <xf numFmtId="0" fontId="2" fillId="6" borderId="69" xfId="0" applyFont="1" applyFill="1" applyBorder="1" applyAlignment="1" applyProtection="1">
      <alignment horizontal="center" vertical="center" wrapText="1"/>
      <protection hidden="1"/>
    </xf>
    <xf numFmtId="0" fontId="31" fillId="13" borderId="36" xfId="0" applyFont="1" applyFill="1" applyBorder="1" applyAlignment="1" applyProtection="1">
      <alignment horizontal="left"/>
      <protection hidden="1"/>
    </xf>
    <xf numFmtId="0" fontId="31" fillId="13" borderId="57" xfId="0" applyFont="1" applyFill="1" applyBorder="1" applyAlignment="1" applyProtection="1">
      <alignment horizontal="left"/>
      <protection hidden="1"/>
    </xf>
    <xf numFmtId="0" fontId="2" fillId="0" borderId="5" xfId="0" applyFont="1" applyBorder="1" applyAlignment="1" applyProtection="1">
      <alignment horizontal="center" vertical="center"/>
      <protection locked="0" hidden="1"/>
    </xf>
    <xf numFmtId="0" fontId="2" fillId="0" borderId="6" xfId="0" applyFont="1" applyBorder="1" applyAlignment="1" applyProtection="1">
      <alignment horizontal="center" vertical="center"/>
      <protection locked="0" hidden="1"/>
    </xf>
    <xf numFmtId="0" fontId="31" fillId="13" borderId="54" xfId="0" applyFont="1" applyFill="1" applyBorder="1" applyAlignment="1" applyProtection="1">
      <alignment horizontal="left"/>
      <protection hidden="1"/>
    </xf>
    <xf numFmtId="0" fontId="31" fillId="13" borderId="37" xfId="0" applyFont="1" applyFill="1" applyBorder="1" applyAlignment="1" applyProtection="1">
      <alignment horizontal="left"/>
      <protection hidden="1"/>
    </xf>
    <xf numFmtId="0" fontId="16" fillId="6" borderId="36" xfId="0" applyFont="1" applyFill="1" applyBorder="1" applyAlignment="1" applyProtection="1">
      <alignment horizontal="left"/>
      <protection hidden="1"/>
    </xf>
    <xf numFmtId="0" fontId="16" fillId="6" borderId="57" xfId="0" applyFont="1" applyFill="1" applyBorder="1" applyAlignment="1" applyProtection="1">
      <alignment horizontal="left"/>
      <protection hidden="1"/>
    </xf>
    <xf numFmtId="0" fontId="16" fillId="6" borderId="54" xfId="0" applyFont="1" applyFill="1" applyBorder="1" applyAlignment="1" applyProtection="1">
      <alignment horizontal="left"/>
      <protection hidden="1"/>
    </xf>
    <xf numFmtId="0" fontId="16" fillId="6" borderId="37" xfId="0" applyFont="1" applyFill="1" applyBorder="1" applyAlignment="1" applyProtection="1">
      <alignment horizontal="left"/>
      <protection hidden="1"/>
    </xf>
    <xf numFmtId="0" fontId="2" fillId="10" borderId="32" xfId="0" applyFont="1" applyFill="1" applyBorder="1" applyAlignment="1" applyProtection="1">
      <alignment horizontal="center" vertical="center"/>
      <protection hidden="1"/>
    </xf>
    <xf numFmtId="0" fontId="2" fillId="10" borderId="44" xfId="0" applyFont="1" applyFill="1" applyBorder="1" applyAlignment="1" applyProtection="1">
      <alignment horizontal="center" vertical="center"/>
      <protection hidden="1"/>
    </xf>
    <xf numFmtId="0" fontId="2" fillId="10" borderId="38" xfId="0" applyFont="1" applyFill="1" applyBorder="1" applyAlignment="1" applyProtection="1">
      <alignment horizontal="center" vertical="center"/>
      <protection hidden="1"/>
    </xf>
    <xf numFmtId="0" fontId="2" fillId="10" borderId="47" xfId="0" applyFont="1" applyFill="1" applyBorder="1" applyAlignment="1" applyProtection="1">
      <alignment horizontal="center" vertical="center"/>
      <protection hidden="1"/>
    </xf>
    <xf numFmtId="0" fontId="19" fillId="6" borderId="16" xfId="0" applyFont="1" applyFill="1" applyBorder="1" applyAlignment="1" applyProtection="1">
      <alignment horizontal="center" vertical="center"/>
      <protection hidden="1"/>
    </xf>
    <xf numFmtId="0" fontId="19" fillId="6" borderId="18" xfId="0" applyFont="1" applyFill="1" applyBorder="1" applyAlignment="1" applyProtection="1">
      <alignment horizontal="center" vertical="center"/>
      <protection hidden="1"/>
    </xf>
    <xf numFmtId="0" fontId="19" fillId="6" borderId="21" xfId="0" applyFont="1" applyFill="1" applyBorder="1" applyAlignment="1" applyProtection="1">
      <alignment horizontal="center" vertical="center"/>
      <protection hidden="1"/>
    </xf>
    <xf numFmtId="0" fontId="19" fillId="6" borderId="23" xfId="0" applyFont="1" applyFill="1" applyBorder="1" applyAlignment="1" applyProtection="1">
      <alignment horizontal="center" vertical="center"/>
      <protection hidden="1"/>
    </xf>
    <xf numFmtId="0" fontId="2" fillId="10" borderId="66" xfId="0" applyFont="1" applyFill="1" applyBorder="1" applyAlignment="1" applyProtection="1">
      <alignment horizontal="center" vertical="center"/>
      <protection hidden="1"/>
    </xf>
    <xf numFmtId="0" fontId="2" fillId="10" borderId="67" xfId="0" applyFont="1" applyFill="1" applyBorder="1" applyAlignment="1" applyProtection="1">
      <alignment horizontal="center" vertical="center"/>
      <protection hidden="1"/>
    </xf>
    <xf numFmtId="0" fontId="2" fillId="10" borderId="16" xfId="0" applyFont="1" applyFill="1" applyBorder="1" applyAlignment="1" applyProtection="1">
      <alignment horizontal="center" vertical="center"/>
      <protection hidden="1"/>
    </xf>
    <xf numFmtId="0" fontId="2" fillId="10" borderId="18" xfId="0" applyFont="1" applyFill="1" applyBorder="1" applyAlignment="1" applyProtection="1">
      <alignment horizontal="center" vertical="center"/>
      <protection hidden="1"/>
    </xf>
    <xf numFmtId="0" fontId="2" fillId="10" borderId="21" xfId="0" applyFont="1" applyFill="1" applyBorder="1" applyAlignment="1" applyProtection="1">
      <alignment horizontal="center" vertical="center"/>
      <protection hidden="1"/>
    </xf>
    <xf numFmtId="0" fontId="2" fillId="10" borderId="23" xfId="0" applyFont="1" applyFill="1" applyBorder="1" applyAlignment="1" applyProtection="1">
      <alignment horizontal="center" vertical="center"/>
      <protection hidden="1"/>
    </xf>
    <xf numFmtId="0" fontId="16" fillId="6" borderId="38" xfId="0" applyFont="1" applyFill="1" applyBorder="1" applyAlignment="1" applyProtection="1">
      <alignment horizontal="left"/>
      <protection hidden="1"/>
    </xf>
    <xf numFmtId="0" fontId="16" fillId="6" borderId="47" xfId="0" applyFont="1" applyFill="1" applyBorder="1" applyAlignment="1" applyProtection="1">
      <alignment horizontal="left"/>
      <protection hidden="1"/>
    </xf>
    <xf numFmtId="0" fontId="2" fillId="0" borderId="40" xfId="0" applyFont="1" applyBorder="1" applyAlignment="1" applyProtection="1">
      <alignment horizontal="center" vertical="center"/>
      <protection locked="0" hidden="1"/>
    </xf>
    <xf numFmtId="0" fontId="2" fillId="0" borderId="42" xfId="0" applyFont="1" applyBorder="1" applyAlignment="1" applyProtection="1">
      <alignment horizontal="center" vertical="center"/>
      <protection locked="0" hidden="1"/>
    </xf>
    <xf numFmtId="0" fontId="16" fillId="6" borderId="60" xfId="0" applyFont="1" applyFill="1" applyBorder="1" applyAlignment="1" applyProtection="1">
      <alignment horizontal="left"/>
      <protection hidden="1"/>
    </xf>
    <xf numFmtId="0" fontId="16" fillId="6" borderId="43" xfId="0" applyFont="1" applyFill="1" applyBorder="1" applyAlignment="1" applyProtection="1">
      <alignment horizontal="left"/>
      <protection hidden="1"/>
    </xf>
    <xf numFmtId="0" fontId="16" fillId="6" borderId="32" xfId="0" applyFont="1" applyFill="1" applyBorder="1" applyAlignment="1" applyProtection="1">
      <alignment horizontal="left"/>
      <protection hidden="1"/>
    </xf>
    <xf numFmtId="0" fontId="16" fillId="6" borderId="44" xfId="0" applyFont="1" applyFill="1" applyBorder="1" applyAlignment="1" applyProtection="1">
      <alignment horizontal="left"/>
      <protection hidden="1"/>
    </xf>
    <xf numFmtId="0" fontId="17" fillId="18" borderId="5" xfId="0" applyFont="1" applyFill="1" applyBorder="1" applyAlignment="1" applyProtection="1">
      <alignment horizontal="center" vertical="center" wrapText="1"/>
      <protection hidden="1"/>
    </xf>
    <xf numFmtId="0" fontId="1" fillId="0" borderId="4" xfId="0" applyFont="1" applyBorder="1" applyAlignment="1">
      <alignment horizontal="left"/>
    </xf>
    <xf numFmtId="0" fontId="1" fillId="0" borderId="6" xfId="0" applyFont="1" applyBorder="1" applyAlignment="1">
      <alignment horizontal="left"/>
    </xf>
    <xf numFmtId="0" fontId="51" fillId="0" borderId="0" xfId="0" applyFont="1" applyAlignment="1">
      <alignment horizontal="left"/>
    </xf>
    <xf numFmtId="0" fontId="57" fillId="0" borderId="0" xfId="0" applyFont="1" applyBorder="1" applyAlignment="1"/>
    <xf numFmtId="0" fontId="62" fillId="25" borderId="5" xfId="0" applyFont="1" applyFill="1" applyBorder="1" applyAlignment="1" applyProtection="1">
      <alignment horizontal="center"/>
      <protection locked="0"/>
    </xf>
    <xf numFmtId="0" fontId="62" fillId="25" borderId="4" xfId="0" applyFont="1" applyFill="1" applyBorder="1" applyAlignment="1" applyProtection="1">
      <alignment horizontal="center"/>
      <protection locked="0"/>
    </xf>
    <xf numFmtId="0" fontId="62" fillId="25" borderId="6" xfId="0" applyFont="1" applyFill="1" applyBorder="1" applyAlignment="1" applyProtection="1">
      <alignment horizontal="center"/>
      <protection locked="0"/>
    </xf>
    <xf numFmtId="164" fontId="62" fillId="0" borderId="5" xfId="0" applyNumberFormat="1" applyFont="1" applyFill="1" applyBorder="1" applyAlignment="1"/>
    <xf numFmtId="164" fontId="62" fillId="0" borderId="6" xfId="0" applyNumberFormat="1" applyFont="1" applyBorder="1" applyAlignment="1"/>
    <xf numFmtId="0" fontId="62" fillId="0" borderId="5" xfId="0" applyFont="1" applyFill="1" applyBorder="1" applyAlignment="1" applyProtection="1">
      <alignment horizontal="center"/>
      <protection locked="0"/>
    </xf>
    <xf numFmtId="0" fontId="62" fillId="0" borderId="4" xfId="0" applyFont="1" applyFill="1" applyBorder="1" applyAlignment="1" applyProtection="1">
      <alignment horizontal="center"/>
      <protection locked="0"/>
    </xf>
    <xf numFmtId="0" fontId="62" fillId="0" borderId="6" xfId="0" applyFont="1" applyFill="1" applyBorder="1" applyAlignment="1" applyProtection="1">
      <alignment horizontal="center"/>
      <protection locked="0"/>
    </xf>
    <xf numFmtId="0" fontId="62" fillId="0" borderId="3" xfId="0" applyFont="1" applyFill="1" applyBorder="1" applyAlignment="1"/>
    <xf numFmtId="0" fontId="62" fillId="0" borderId="8" xfId="0" applyFont="1" applyFill="1" applyBorder="1" applyAlignment="1"/>
    <xf numFmtId="0" fontId="59" fillId="0" borderId="5" xfId="0" applyFont="1" applyFill="1" applyBorder="1" applyAlignment="1">
      <alignment horizontal="center"/>
    </xf>
    <xf numFmtId="0" fontId="59" fillId="0" borderId="4" xfId="0" applyFont="1" applyFill="1" applyBorder="1" applyAlignment="1">
      <alignment horizontal="center"/>
    </xf>
    <xf numFmtId="0" fontId="59" fillId="0" borderId="6" xfId="0" applyFont="1" applyFill="1" applyBorder="1" applyAlignment="1">
      <alignment horizontal="center"/>
    </xf>
    <xf numFmtId="164" fontId="59" fillId="0" borderId="5" xfId="0" applyNumberFormat="1" applyFont="1" applyFill="1" applyBorder="1" applyAlignment="1">
      <alignment horizontal="center"/>
    </xf>
    <xf numFmtId="164" fontId="59" fillId="0" borderId="6" xfId="0" applyNumberFormat="1" applyFont="1" applyBorder="1" applyAlignment="1">
      <alignment horizontal="center"/>
    </xf>
    <xf numFmtId="0" fontId="62" fillId="0" borderId="5" xfId="0" applyNumberFormat="1" applyFont="1" applyFill="1" applyBorder="1" applyAlignment="1" applyProtection="1">
      <alignment horizontal="center"/>
      <protection locked="0"/>
    </xf>
    <xf numFmtId="0" fontId="62" fillId="0" borderId="4" xfId="0" applyNumberFormat="1" applyFont="1" applyFill="1" applyBorder="1" applyAlignment="1" applyProtection="1">
      <alignment horizontal="center"/>
      <protection locked="0"/>
    </xf>
    <xf numFmtId="0" fontId="62" fillId="0" borderId="6" xfId="0" applyNumberFormat="1" applyFont="1" applyFill="1" applyBorder="1" applyAlignment="1" applyProtection="1">
      <alignment horizontal="center"/>
      <protection locked="0"/>
    </xf>
    <xf numFmtId="0" fontId="62" fillId="25" borderId="5" xfId="0" applyNumberFormat="1" applyFont="1" applyFill="1" applyBorder="1" applyAlignment="1" applyProtection="1">
      <alignment horizontal="center"/>
      <protection locked="0"/>
    </xf>
    <xf numFmtId="0" fontId="62" fillId="25" borderId="4" xfId="0" applyNumberFormat="1" applyFont="1" applyFill="1" applyBorder="1" applyAlignment="1" applyProtection="1">
      <alignment horizontal="center"/>
      <protection locked="0"/>
    </xf>
    <xf numFmtId="0" fontId="62" fillId="25" borderId="6" xfId="0" applyNumberFormat="1" applyFont="1" applyFill="1" applyBorder="1" applyAlignment="1" applyProtection="1">
      <alignment horizontal="center"/>
      <protection locked="0"/>
    </xf>
    <xf numFmtId="0" fontId="59" fillId="0" borderId="1" xfId="0" applyFont="1" applyFill="1" applyBorder="1" applyAlignment="1">
      <alignment horizontal="center" vertical="center" wrapText="1"/>
    </xf>
    <xf numFmtId="0" fontId="62" fillId="0" borderId="1" xfId="0" applyFont="1" applyFill="1" applyBorder="1" applyAlignment="1">
      <alignment horizontal="center" vertical="center" wrapText="1"/>
    </xf>
    <xf numFmtId="0" fontId="62" fillId="0" borderId="1" xfId="0" applyFont="1" applyBorder="1" applyAlignment="1">
      <alignment horizontal="center" vertical="center" wrapText="1"/>
    </xf>
    <xf numFmtId="0" fontId="59" fillId="0" borderId="5" xfId="0" applyFont="1" applyFill="1" applyBorder="1" applyAlignment="1">
      <alignment horizontal="center" vertical="center" wrapText="1"/>
    </xf>
    <xf numFmtId="0" fontId="59" fillId="0" borderId="4" xfId="0" applyFont="1" applyFill="1" applyBorder="1" applyAlignment="1">
      <alignment horizontal="center" vertical="center" wrapText="1"/>
    </xf>
    <xf numFmtId="0" fontId="59" fillId="0" borderId="6" xfId="0" applyFont="1" applyFill="1" applyBorder="1" applyAlignment="1">
      <alignment horizontal="center" vertical="center" wrapText="1"/>
    </xf>
    <xf numFmtId="0" fontId="62" fillId="0" borderId="5" xfId="0" applyFont="1" applyFill="1" applyBorder="1" applyAlignment="1">
      <alignment horizontal="center" vertical="center" wrapText="1"/>
    </xf>
    <xf numFmtId="0" fontId="62" fillId="0" borderId="6" xfId="0" applyFont="1" applyBorder="1" applyAlignment="1">
      <alignment horizontal="center" vertical="center" wrapText="1"/>
    </xf>
    <xf numFmtId="0" fontId="62" fillId="0" borderId="0" xfId="0" applyFont="1" applyFill="1" applyBorder="1" applyAlignment="1"/>
    <xf numFmtId="0" fontId="59" fillId="0" borderId="1" xfId="0" applyFont="1" applyFill="1" applyBorder="1" applyAlignment="1">
      <alignment horizontal="center"/>
    </xf>
    <xf numFmtId="164" fontId="59" fillId="0" borderId="6" xfId="0" applyNumberFormat="1" applyFont="1" applyFill="1" applyBorder="1" applyAlignment="1">
      <alignment horizontal="center"/>
    </xf>
    <xf numFmtId="0" fontId="62" fillId="0" borderId="7" xfId="0" applyFont="1" applyFill="1" applyBorder="1" applyAlignment="1"/>
    <xf numFmtId="0" fontId="59" fillId="0" borderId="0" xfId="0" applyFont="1" applyFill="1" applyAlignment="1">
      <alignment horizontal="center" wrapText="1" shrinkToFit="1"/>
    </xf>
    <xf numFmtId="0" fontId="12" fillId="0" borderId="70" xfId="0" applyFont="1" applyBorder="1" applyAlignment="1">
      <alignment horizontal="center" vertical="center"/>
    </xf>
    <xf numFmtId="0" fontId="12" fillId="0" borderId="3" xfId="0" applyFont="1" applyBorder="1" applyAlignment="1">
      <alignment horizontal="center" vertical="center"/>
    </xf>
    <xf numFmtId="0" fontId="12" fillId="0" borderId="8" xfId="0" applyFont="1" applyBorder="1" applyAlignment="1">
      <alignment horizontal="center" vertical="center"/>
    </xf>
    <xf numFmtId="0" fontId="35" fillId="0" borderId="9" xfId="0" applyFont="1" applyBorder="1" applyAlignment="1">
      <alignment horizontal="center"/>
    </xf>
    <xf numFmtId="0" fontId="35" fillId="0" borderId="0" xfId="0" applyFont="1" applyBorder="1" applyAlignment="1">
      <alignment horizontal="center"/>
    </xf>
    <xf numFmtId="0" fontId="35" fillId="0" borderId="12" xfId="0" applyFont="1" applyBorder="1" applyAlignment="1">
      <alignment horizontal="center"/>
    </xf>
    <xf numFmtId="0" fontId="71" fillId="0" borderId="11" xfId="0" applyFont="1" applyFill="1" applyBorder="1" applyAlignment="1">
      <alignment horizontal="center" wrapText="1" shrinkToFit="1"/>
    </xf>
    <xf numFmtId="0" fontId="71" fillId="0" borderId="7" xfId="0" applyFont="1" applyFill="1" applyBorder="1" applyAlignment="1">
      <alignment horizontal="center" wrapText="1" shrinkToFit="1"/>
    </xf>
    <xf numFmtId="0" fontId="71" fillId="0" borderId="10" xfId="0" applyFont="1" applyFill="1" applyBorder="1" applyAlignment="1">
      <alignment horizontal="center" wrapText="1" shrinkToFit="1"/>
    </xf>
    <xf numFmtId="0" fontId="49" fillId="0" borderId="0" xfId="0" applyFont="1" applyBorder="1" applyAlignment="1">
      <alignment horizontal="left" vertical="top" wrapText="1"/>
    </xf>
    <xf numFmtId="0" fontId="49" fillId="0" borderId="12" xfId="0" applyFont="1" applyBorder="1" applyAlignment="1">
      <alignment horizontal="left" vertical="top" wrapText="1"/>
    </xf>
    <xf numFmtId="0" fontId="49" fillId="0" borderId="7" xfId="0" applyFont="1" applyBorder="1" applyAlignment="1">
      <alignment horizontal="left" vertical="top" wrapText="1"/>
    </xf>
    <xf numFmtId="0" fontId="49" fillId="0" borderId="10" xfId="0" applyFont="1" applyBorder="1" applyAlignment="1">
      <alignment horizontal="left" vertical="top" wrapText="1"/>
    </xf>
    <xf numFmtId="0" fontId="16" fillId="0" borderId="3" xfId="0" applyFont="1" applyFill="1" applyBorder="1" applyAlignment="1">
      <alignment horizontal="left" wrapText="1" shrinkToFit="1"/>
    </xf>
    <xf numFmtId="0" fontId="65" fillId="0" borderId="1" xfId="0" applyFont="1" applyBorder="1" applyAlignment="1">
      <alignment horizontal="left" vertical="center" wrapText="1"/>
    </xf>
    <xf numFmtId="0" fontId="59" fillId="29" borderId="5" xfId="0" applyFont="1" applyFill="1" applyBorder="1" applyAlignment="1">
      <alignment horizontal="left" vertical="top"/>
    </xf>
    <xf numFmtId="0" fontId="59" fillId="29" borderId="4" xfId="0" applyFont="1" applyFill="1" applyBorder="1" applyAlignment="1">
      <alignment horizontal="left" vertical="top"/>
    </xf>
    <xf numFmtId="0" fontId="59" fillId="29" borderId="6" xfId="0" applyFont="1" applyFill="1" applyBorder="1" applyAlignment="1">
      <alignment horizontal="left" vertical="top"/>
    </xf>
    <xf numFmtId="0" fontId="59" fillId="11" borderId="5" xfId="0" applyFont="1" applyFill="1" applyBorder="1" applyAlignment="1">
      <alignment horizontal="left" vertical="top"/>
    </xf>
    <xf numFmtId="0" fontId="59" fillId="11" borderId="4" xfId="0" applyFont="1" applyFill="1" applyBorder="1" applyAlignment="1">
      <alignment horizontal="left" vertical="top"/>
    </xf>
    <xf numFmtId="0" fontId="59" fillId="11" borderId="6" xfId="0" applyFont="1" applyFill="1" applyBorder="1" applyAlignment="1">
      <alignment horizontal="left" vertical="top"/>
    </xf>
    <xf numFmtId="0" fontId="65" fillId="0" borderId="1" xfId="0" applyFont="1" applyBorder="1" applyAlignment="1">
      <alignment horizontal="left" vertical="top" wrapText="1"/>
    </xf>
    <xf numFmtId="0" fontId="57" fillId="28" borderId="1" xfId="0" applyFont="1" applyFill="1" applyBorder="1" applyAlignment="1">
      <alignment horizontal="right"/>
    </xf>
    <xf numFmtId="0" fontId="57" fillId="0" borderId="1" xfId="0" applyFont="1" applyBorder="1" applyAlignment="1">
      <alignment horizontal="right"/>
    </xf>
    <xf numFmtId="0" fontId="57" fillId="0" borderId="2" xfId="0" applyFont="1" applyBorder="1" applyAlignment="1">
      <alignment horizontal="right"/>
    </xf>
    <xf numFmtId="0" fontId="57" fillId="17" borderId="5" xfId="0" applyFont="1" applyFill="1" applyBorder="1" applyAlignment="1">
      <alignment horizontal="left" vertical="center"/>
    </xf>
    <xf numFmtId="0" fontId="57" fillId="17" borderId="4" xfId="0" applyFont="1" applyFill="1" applyBorder="1" applyAlignment="1">
      <alignment horizontal="left" vertical="center"/>
    </xf>
    <xf numFmtId="0" fontId="57" fillId="17" borderId="6" xfId="0" applyFont="1" applyFill="1" applyBorder="1" applyAlignment="1">
      <alignment horizontal="left" vertical="center"/>
    </xf>
    <xf numFmtId="0" fontId="65" fillId="0" borderId="0" xfId="0" applyFont="1" applyFill="1" applyBorder="1" applyAlignment="1">
      <alignment horizontal="left" wrapText="1"/>
    </xf>
    <xf numFmtId="0" fontId="65" fillId="0" borderId="15" xfId="0" applyFont="1" applyBorder="1" applyAlignment="1">
      <alignment horizontal="left" vertical="center" wrapText="1"/>
    </xf>
    <xf numFmtId="0" fontId="57" fillId="11" borderId="5" xfId="0" applyFont="1" applyFill="1" applyBorder="1" applyAlignment="1">
      <alignment horizontal="left"/>
    </xf>
    <xf numFmtId="0" fontId="57" fillId="11" borderId="4" xfId="0" applyFont="1" applyFill="1" applyBorder="1" applyAlignment="1">
      <alignment horizontal="left"/>
    </xf>
    <xf numFmtId="0" fontId="57" fillId="11" borderId="6" xfId="0" applyFont="1" applyFill="1" applyBorder="1" applyAlignment="1">
      <alignment horizontal="left"/>
    </xf>
    <xf numFmtId="0" fontId="59" fillId="0" borderId="1" xfId="0" applyFont="1" applyBorder="1" applyAlignment="1">
      <alignment horizontal="right"/>
    </xf>
    <xf numFmtId="0" fontId="57" fillId="26" borderId="5" xfId="0" applyFont="1" applyFill="1" applyBorder="1" applyAlignment="1">
      <alignment horizontal="left" vertical="top"/>
    </xf>
    <xf numFmtId="0" fontId="57" fillId="26" borderId="4" xfId="0" applyFont="1" applyFill="1" applyBorder="1" applyAlignment="1">
      <alignment horizontal="left" vertical="top"/>
    </xf>
    <xf numFmtId="0" fontId="57" fillId="26" borderId="6" xfId="0" applyFont="1" applyFill="1" applyBorder="1" applyAlignment="1">
      <alignment horizontal="left" vertical="top"/>
    </xf>
    <xf numFmtId="0" fontId="65" fillId="0" borderId="3" xfId="0" applyFont="1" applyBorder="1" applyAlignment="1">
      <alignment horizontal="left" vertical="top" wrapText="1"/>
    </xf>
    <xf numFmtId="0" fontId="65" fillId="0" borderId="8" xfId="0" applyFont="1" applyBorder="1" applyAlignment="1">
      <alignment horizontal="left" vertical="top" wrapText="1"/>
    </xf>
    <xf numFmtId="0" fontId="65" fillId="0" borderId="0" xfId="0" applyFont="1" applyBorder="1" applyAlignment="1">
      <alignment horizontal="left" vertical="top" wrapText="1"/>
    </xf>
    <xf numFmtId="0" fontId="65" fillId="0" borderId="12" xfId="0" applyFont="1" applyBorder="1" applyAlignment="1">
      <alignment horizontal="left" vertical="top" wrapText="1"/>
    </xf>
    <xf numFmtId="0" fontId="57" fillId="0" borderId="5" xfId="0" applyFont="1" applyBorder="1" applyAlignment="1">
      <alignment horizontal="right" vertical="center"/>
    </xf>
    <xf numFmtId="0" fontId="57" fillId="0" borderId="6" xfId="0" applyFont="1" applyBorder="1" applyAlignment="1">
      <alignment horizontal="right" vertical="center"/>
    </xf>
    <xf numFmtId="0" fontId="57" fillId="27" borderId="70" xfId="0" applyFont="1" applyFill="1" applyBorder="1" applyAlignment="1">
      <alignment horizontal="right" vertical="top" wrapText="1"/>
    </xf>
    <xf numFmtId="0" fontId="57" fillId="27" borderId="8" xfId="0" applyFont="1" applyFill="1" applyBorder="1" applyAlignment="1">
      <alignment horizontal="right" vertical="top" wrapText="1"/>
    </xf>
    <xf numFmtId="0" fontId="57" fillId="27" borderId="9" xfId="0" applyFont="1" applyFill="1" applyBorder="1" applyAlignment="1">
      <alignment horizontal="right" vertical="top" wrapText="1"/>
    </xf>
    <xf numFmtId="0" fontId="57" fillId="27" borderId="12" xfId="0" applyFont="1" applyFill="1" applyBorder="1" applyAlignment="1">
      <alignment horizontal="right" vertical="top" wrapText="1"/>
    </xf>
    <xf numFmtId="2" fontId="57" fillId="27" borderId="2" xfId="0" applyNumberFormat="1" applyFont="1" applyFill="1" applyBorder="1" applyAlignment="1">
      <alignment horizontal="right" vertical="center"/>
    </xf>
    <xf numFmtId="2" fontId="57" fillId="27" borderId="76" xfId="0" applyNumberFormat="1" applyFont="1" applyFill="1" applyBorder="1" applyAlignment="1">
      <alignment horizontal="right" vertical="center"/>
    </xf>
    <xf numFmtId="2" fontId="57" fillId="27" borderId="15" xfId="0" applyNumberFormat="1" applyFont="1" applyFill="1" applyBorder="1" applyAlignment="1">
      <alignment horizontal="right" vertical="center"/>
    </xf>
    <xf numFmtId="0" fontId="57" fillId="0" borderId="5" xfId="0" applyFont="1" applyBorder="1" applyAlignment="1">
      <alignment horizontal="right" vertical="top" wrapText="1"/>
    </xf>
    <xf numFmtId="0" fontId="57" fillId="0" borderId="6" xfId="0" applyFont="1" applyBorder="1" applyAlignment="1">
      <alignment horizontal="right" vertical="top" wrapText="1"/>
    </xf>
    <xf numFmtId="0" fontId="59" fillId="27" borderId="2" xfId="0" applyFont="1" applyFill="1" applyBorder="1" applyAlignment="1" applyProtection="1">
      <alignment horizontal="right" wrapText="1"/>
    </xf>
    <xf numFmtId="0" fontId="65" fillId="25" borderId="1" xfId="0" applyFont="1" applyFill="1" applyBorder="1" applyAlignment="1">
      <alignment horizontal="left" vertical="top" wrapText="1"/>
    </xf>
    <xf numFmtId="0" fontId="65" fillId="27" borderId="1" xfId="0" applyFont="1" applyFill="1" applyBorder="1" applyAlignment="1">
      <alignment horizontal="left" vertical="top" wrapText="1"/>
    </xf>
    <xf numFmtId="0" fontId="65" fillId="0" borderId="7" xfId="0" applyFont="1" applyBorder="1" applyAlignment="1">
      <alignment horizontal="left" vertical="top" wrapText="1"/>
    </xf>
    <xf numFmtId="0" fontId="6" fillId="23" borderId="1" xfId="0" applyFont="1" applyFill="1" applyBorder="1" applyAlignment="1" applyProtection="1">
      <alignment horizontal="center"/>
      <protection locked="0"/>
    </xf>
    <xf numFmtId="0" fontId="57" fillId="2" borderId="1" xfId="0" applyFont="1" applyFill="1" applyBorder="1" applyAlignment="1">
      <alignment horizontal="left"/>
    </xf>
    <xf numFmtId="0" fontId="59" fillId="0" borderId="1" xfId="0" applyFont="1" applyFill="1" applyBorder="1" applyAlignment="1" applyProtection="1">
      <alignment horizontal="right" wrapText="1"/>
    </xf>
    <xf numFmtId="0" fontId="59" fillId="14" borderId="1" xfId="0" applyFont="1" applyFill="1" applyBorder="1" applyAlignment="1" applyProtection="1">
      <alignment horizontal="right" wrapText="1"/>
    </xf>
    <xf numFmtId="0" fontId="57" fillId="14" borderId="1" xfId="0" applyFont="1" applyFill="1" applyBorder="1" applyAlignment="1" applyProtection="1">
      <alignment horizontal="right" wrapText="1"/>
    </xf>
    <xf numFmtId="0" fontId="59" fillId="14" borderId="11" xfId="0" applyFont="1" applyFill="1" applyBorder="1" applyAlignment="1" applyProtection="1">
      <alignment horizontal="left" vertical="top" wrapText="1"/>
    </xf>
    <xf numFmtId="0" fontId="62" fillId="14" borderId="10" xfId="0" applyFont="1" applyFill="1" applyBorder="1" applyAlignment="1" applyProtection="1">
      <alignment horizontal="left" vertical="top" wrapText="1"/>
    </xf>
    <xf numFmtId="0" fontId="59" fillId="0" borderId="70" xfId="0" applyFont="1" applyFill="1" applyBorder="1" applyAlignment="1" applyProtection="1">
      <alignment horizontal="left"/>
    </xf>
    <xf numFmtId="0" fontId="59" fillId="0" borderId="8" xfId="0" applyFont="1" applyFill="1" applyBorder="1" applyAlignment="1" applyProtection="1">
      <alignment horizontal="left"/>
    </xf>
    <xf numFmtId="0" fontId="59" fillId="0" borderId="5" xfId="0" applyFont="1" applyFill="1" applyBorder="1" applyAlignment="1" applyProtection="1">
      <alignment horizontal="left"/>
    </xf>
    <xf numFmtId="0" fontId="59" fillId="0" borderId="6" xfId="0" applyFont="1" applyFill="1" applyBorder="1" applyAlignment="1" applyProtection="1">
      <alignment horizontal="left"/>
    </xf>
    <xf numFmtId="0" fontId="6" fillId="0" borderId="0" xfId="0" applyFont="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Alignment="1" applyProtection="1">
      <alignment horizontal="center" wrapText="1"/>
    </xf>
    <xf numFmtId="0" fontId="0" fillId="0" borderId="0" xfId="0" applyAlignment="1" applyProtection="1">
      <alignment horizontal="center" wrapText="1"/>
    </xf>
    <xf numFmtId="0" fontId="7" fillId="0" borderId="5" xfId="0" applyFont="1" applyBorder="1" applyAlignment="1">
      <alignment horizontal="left" wrapText="1"/>
    </xf>
    <xf numFmtId="0" fontId="7" fillId="0" borderId="4" xfId="0" applyFont="1" applyBorder="1" applyAlignment="1">
      <alignment horizontal="left" wrapText="1"/>
    </xf>
    <xf numFmtId="0" fontId="5" fillId="6" borderId="1" xfId="0" applyFont="1" applyFill="1" applyBorder="1" applyAlignment="1">
      <alignment horizontal="center" wrapText="1"/>
    </xf>
    <xf numFmtId="0" fontId="4" fillId="0" borderId="0" xfId="0" applyFont="1" applyAlignment="1" applyProtection="1">
      <alignment horizontal="left" wrapText="1"/>
    </xf>
    <xf numFmtId="0" fontId="5" fillId="6" borderId="5" xfId="0" applyFont="1" applyFill="1" applyBorder="1" applyAlignment="1" applyProtection="1">
      <alignment horizontal="center"/>
    </xf>
    <xf numFmtId="0" fontId="5" fillId="6" borderId="4" xfId="0" applyFont="1" applyFill="1" applyBorder="1" applyAlignment="1" applyProtection="1">
      <alignment horizontal="center"/>
    </xf>
    <xf numFmtId="0" fontId="5" fillId="6" borderId="6" xfId="0" applyFont="1" applyFill="1" applyBorder="1" applyAlignment="1" applyProtection="1">
      <alignment horizontal="center"/>
    </xf>
    <xf numFmtId="0" fontId="8" fillId="0" borderId="0" xfId="0" applyFont="1" applyAlignment="1" applyProtection="1">
      <alignment horizontal="left" wrapText="1"/>
    </xf>
    <xf numFmtId="0" fontId="9" fillId="0" borderId="0" xfId="0" applyFont="1" applyAlignment="1" applyProtection="1">
      <alignment horizontal="left" wrapText="1"/>
    </xf>
    <xf numFmtId="0" fontId="9" fillId="8" borderId="7" xfId="0" applyFont="1" applyFill="1" applyBorder="1" applyAlignment="1" applyProtection="1">
      <alignment horizontal="center"/>
    </xf>
    <xf numFmtId="0" fontId="4" fillId="0" borderId="0" xfId="0" applyFont="1" applyAlignment="1">
      <alignment horizontal="left"/>
    </xf>
    <xf numFmtId="0" fontId="9" fillId="0" borderId="0" xfId="0" applyFont="1" applyAlignment="1" applyProtection="1">
      <alignment horizontal="left"/>
    </xf>
    <xf numFmtId="2" fontId="59" fillId="0" borderId="1" xfId="0" applyNumberFormat="1" applyFont="1" applyBorder="1" applyProtection="1"/>
    <xf numFmtId="3" fontId="59" fillId="25" borderId="6" xfId="0" applyNumberFormat="1" applyFont="1" applyFill="1" applyBorder="1" applyAlignment="1" applyProtection="1">
      <protection locked="0"/>
    </xf>
  </cellXfs>
  <cellStyles count="2">
    <cellStyle name="Komma" xfId="1" builtinId="3"/>
    <cellStyle name="Standard" xfId="0" builtinId="0"/>
  </cellStyles>
  <dxfs count="149">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FF5050"/>
        </patternFill>
      </fill>
    </dxf>
    <dxf>
      <fill>
        <patternFill>
          <bgColor rgb="FF92D050"/>
        </patternFill>
      </fill>
    </dxf>
    <dxf>
      <fill>
        <patternFill>
          <bgColor theme="4" tint="0.59996337778862885"/>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s>
  <tableStyles count="0" defaultTableStyle="TableStyleMedium9" defaultPivotStyle="PivotStyleLight16"/>
  <colors>
    <mruColors>
      <color rgb="FF99FF66"/>
      <color rgb="FFFF99CC"/>
      <color rgb="FFFFFFCC"/>
      <color rgb="FFCC66FF"/>
      <color rgb="FFEAF0F6"/>
      <color rgb="FFFF5050"/>
      <color rgb="FFFFD13F"/>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7.jpeg"/><Relationship Id="rId1" Type="http://schemas.openxmlformats.org/officeDocument/2006/relationships/image" Target="../media/image6.jpeg"/><Relationship Id="rId5" Type="http://schemas.openxmlformats.org/officeDocument/2006/relationships/image" Target="../media/image10.jpeg"/><Relationship Id="rId4"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editAs="oneCell">
    <xdr:from>
      <xdr:col>2</xdr:col>
      <xdr:colOff>419100</xdr:colOff>
      <xdr:row>3</xdr:row>
      <xdr:rowOff>121920</xdr:rowOff>
    </xdr:from>
    <xdr:to>
      <xdr:col>10</xdr:col>
      <xdr:colOff>46237</xdr:colOff>
      <xdr:row>25</xdr:row>
      <xdr:rowOff>114648</xdr:rowOff>
    </xdr:to>
    <xdr:pic>
      <xdr:nvPicPr>
        <xdr:cNvPr id="2" name="Grafik 1">
          <a:extLst>
            <a:ext uri="{FF2B5EF4-FFF2-40B4-BE49-F238E27FC236}">
              <a16:creationId xmlns:a16="http://schemas.microsoft.com/office/drawing/2014/main" id="{996D2E77-AF83-4479-80CE-1308B5ADAFC8}"/>
            </a:ext>
          </a:extLst>
        </xdr:cNvPr>
        <xdr:cNvPicPr>
          <a:picLocks noChangeAspect="1"/>
        </xdr:cNvPicPr>
      </xdr:nvPicPr>
      <xdr:blipFill>
        <a:blip xmlns:r="http://schemas.openxmlformats.org/officeDocument/2006/relationships" r:embed="rId1"/>
        <a:stretch>
          <a:fillRect/>
        </a:stretch>
      </xdr:blipFill>
      <xdr:spPr>
        <a:xfrm>
          <a:off x="2004060" y="746760"/>
          <a:ext cx="5966977" cy="4016088"/>
        </a:xfrm>
        <a:prstGeom prst="rect">
          <a:avLst/>
        </a:prstGeom>
      </xdr:spPr>
    </xdr:pic>
    <xdr:clientData/>
  </xdr:twoCellAnchor>
  <xdr:twoCellAnchor>
    <xdr:from>
      <xdr:col>9</xdr:col>
      <xdr:colOff>297180</xdr:colOff>
      <xdr:row>16</xdr:row>
      <xdr:rowOff>53340</xdr:rowOff>
    </xdr:from>
    <xdr:to>
      <xdr:col>10</xdr:col>
      <xdr:colOff>483108</xdr:colOff>
      <xdr:row>18</xdr:row>
      <xdr:rowOff>172212</xdr:rowOff>
    </xdr:to>
    <xdr:sp macro="" textlink="">
      <xdr:nvSpPr>
        <xdr:cNvPr id="3" name="Pfeil: nach links 2">
          <a:extLst>
            <a:ext uri="{FF2B5EF4-FFF2-40B4-BE49-F238E27FC236}">
              <a16:creationId xmlns:a16="http://schemas.microsoft.com/office/drawing/2014/main" id="{BDB692DC-92EE-46BE-ADB4-278983B4C827}"/>
            </a:ext>
          </a:extLst>
        </xdr:cNvPr>
        <xdr:cNvSpPr/>
      </xdr:nvSpPr>
      <xdr:spPr>
        <a:xfrm>
          <a:off x="7429500" y="3055620"/>
          <a:ext cx="978408" cy="484632"/>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clientData/>
  </xdr:twoCellAnchor>
  <xdr:twoCellAnchor>
    <xdr:from>
      <xdr:col>10</xdr:col>
      <xdr:colOff>487680</xdr:colOff>
      <xdr:row>15</xdr:row>
      <xdr:rowOff>7620</xdr:rowOff>
    </xdr:from>
    <xdr:to>
      <xdr:col>13</xdr:col>
      <xdr:colOff>274320</xdr:colOff>
      <xdr:row>18</xdr:row>
      <xdr:rowOff>68580</xdr:rowOff>
    </xdr:to>
    <xdr:sp macro="" textlink="">
      <xdr:nvSpPr>
        <xdr:cNvPr id="4" name="Textfeld 3">
          <a:extLst>
            <a:ext uri="{FF2B5EF4-FFF2-40B4-BE49-F238E27FC236}">
              <a16:creationId xmlns:a16="http://schemas.microsoft.com/office/drawing/2014/main" id="{57DEC929-8CAD-4B1B-B3B2-DDAB89E79700}"/>
            </a:ext>
          </a:extLst>
        </xdr:cNvPr>
        <xdr:cNvSpPr txBox="1"/>
      </xdr:nvSpPr>
      <xdr:spPr>
        <a:xfrm>
          <a:off x="8412480" y="2827020"/>
          <a:ext cx="2164080" cy="609600"/>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Bitte tragen</a:t>
          </a:r>
          <a:r>
            <a:rPr lang="de-DE" sz="1100" baseline="0"/>
            <a:t> Sie hier die Öffnungszeiten der Kindertageseinrichtung ein. </a:t>
          </a:r>
          <a:endParaRPr lang="de-DE" sz="1100"/>
        </a:p>
      </xdr:txBody>
    </xdr:sp>
    <xdr:clientData/>
  </xdr:twoCellAnchor>
  <xdr:twoCellAnchor>
    <xdr:from>
      <xdr:col>9</xdr:col>
      <xdr:colOff>441960</xdr:colOff>
      <xdr:row>18</xdr:row>
      <xdr:rowOff>137160</xdr:rowOff>
    </xdr:from>
    <xdr:to>
      <xdr:col>10</xdr:col>
      <xdr:colOff>627888</xdr:colOff>
      <xdr:row>21</xdr:row>
      <xdr:rowOff>73152</xdr:rowOff>
    </xdr:to>
    <xdr:sp macro="" textlink="">
      <xdr:nvSpPr>
        <xdr:cNvPr id="5" name="Pfeil: nach links 4">
          <a:extLst>
            <a:ext uri="{FF2B5EF4-FFF2-40B4-BE49-F238E27FC236}">
              <a16:creationId xmlns:a16="http://schemas.microsoft.com/office/drawing/2014/main" id="{C16B93C0-111F-41C2-A9DD-0241AA6AFCA5}"/>
            </a:ext>
          </a:extLst>
        </xdr:cNvPr>
        <xdr:cNvSpPr/>
      </xdr:nvSpPr>
      <xdr:spPr>
        <a:xfrm>
          <a:off x="7574280" y="3505200"/>
          <a:ext cx="978408" cy="484632"/>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clientData/>
  </xdr:twoCellAnchor>
  <xdr:twoCellAnchor>
    <xdr:from>
      <xdr:col>10</xdr:col>
      <xdr:colOff>632460</xdr:colOff>
      <xdr:row>19</xdr:row>
      <xdr:rowOff>15240</xdr:rowOff>
    </xdr:from>
    <xdr:to>
      <xdr:col>15</xdr:col>
      <xdr:colOff>53340</xdr:colOff>
      <xdr:row>25</xdr:row>
      <xdr:rowOff>0</xdr:rowOff>
    </xdr:to>
    <xdr:sp macro="" textlink="">
      <xdr:nvSpPr>
        <xdr:cNvPr id="6" name="Textfeld 5">
          <a:extLst>
            <a:ext uri="{FF2B5EF4-FFF2-40B4-BE49-F238E27FC236}">
              <a16:creationId xmlns:a16="http://schemas.microsoft.com/office/drawing/2014/main" id="{395208E7-5C95-40BD-A870-5815E8FB8521}"/>
            </a:ext>
          </a:extLst>
        </xdr:cNvPr>
        <xdr:cNvSpPr txBox="1"/>
      </xdr:nvSpPr>
      <xdr:spPr>
        <a:xfrm>
          <a:off x="8557260" y="3566160"/>
          <a:ext cx="3383280" cy="1082040"/>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Bitte vermerken</a:t>
          </a:r>
          <a:r>
            <a:rPr lang="de-DE" sz="1100" baseline="0"/>
            <a:t> Sie hier die Besonderheiten der Öffnungszeiten. </a:t>
          </a:r>
        </a:p>
        <a:p>
          <a:r>
            <a:rPr lang="de-DE" sz="1100" b="1" baseline="0"/>
            <a:t>Beispiele: </a:t>
          </a:r>
        </a:p>
        <a:p>
          <a:r>
            <a:rPr lang="de-DE" sz="1100" baseline="0"/>
            <a:t>Freitags hat die Krippe nur bis 15 Uhr geöffnet.</a:t>
          </a:r>
        </a:p>
        <a:p>
          <a:r>
            <a:rPr lang="de-DE" sz="1100" baseline="0"/>
            <a:t>Die Kita schließt Freitags bereits um 16 Uhr.</a:t>
          </a:r>
        </a:p>
        <a:p>
          <a:r>
            <a:rPr lang="de-DE" sz="1100" baseline="0"/>
            <a:t>Der Hort bietet in den Ferien folgende Öffnungszeiten </a:t>
          </a:r>
        </a:p>
        <a:p>
          <a:endParaRPr lang="de-DE" sz="1100"/>
        </a:p>
      </xdr:txBody>
    </xdr:sp>
    <xdr:clientData/>
  </xdr:twoCellAnchor>
  <xdr:twoCellAnchor>
    <xdr:from>
      <xdr:col>3</xdr:col>
      <xdr:colOff>536448</xdr:colOff>
      <xdr:row>22</xdr:row>
      <xdr:rowOff>4572</xdr:rowOff>
    </xdr:from>
    <xdr:to>
      <xdr:col>4</xdr:col>
      <xdr:colOff>228600</xdr:colOff>
      <xdr:row>27</xdr:row>
      <xdr:rowOff>68580</xdr:rowOff>
    </xdr:to>
    <xdr:sp macro="" textlink="">
      <xdr:nvSpPr>
        <xdr:cNvPr id="7" name="Pfeil: nach links 6">
          <a:extLst>
            <a:ext uri="{FF2B5EF4-FFF2-40B4-BE49-F238E27FC236}">
              <a16:creationId xmlns:a16="http://schemas.microsoft.com/office/drawing/2014/main" id="{5F4DEF48-E39D-4FF3-B98F-9A5BE5F0EF8D}"/>
            </a:ext>
          </a:extLst>
        </xdr:cNvPr>
        <xdr:cNvSpPr/>
      </xdr:nvSpPr>
      <xdr:spPr>
        <a:xfrm rot="5400000">
          <a:off x="2667000" y="4351020"/>
          <a:ext cx="978408" cy="484632"/>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clientData/>
  </xdr:twoCellAnchor>
  <xdr:twoCellAnchor>
    <xdr:from>
      <xdr:col>3</xdr:col>
      <xdr:colOff>289560</xdr:colOff>
      <xdr:row>27</xdr:row>
      <xdr:rowOff>60960</xdr:rowOff>
    </xdr:from>
    <xdr:to>
      <xdr:col>8</xdr:col>
      <xdr:colOff>7620</xdr:colOff>
      <xdr:row>33</xdr:row>
      <xdr:rowOff>121920</xdr:rowOff>
    </xdr:to>
    <xdr:sp macro="" textlink="">
      <xdr:nvSpPr>
        <xdr:cNvPr id="8" name="Textfeld 7">
          <a:extLst>
            <a:ext uri="{FF2B5EF4-FFF2-40B4-BE49-F238E27FC236}">
              <a16:creationId xmlns:a16="http://schemas.microsoft.com/office/drawing/2014/main" id="{C3AF4110-DBBD-4A9A-A40B-4B9E58752C83}"/>
            </a:ext>
          </a:extLst>
        </xdr:cNvPr>
        <xdr:cNvSpPr txBox="1"/>
      </xdr:nvSpPr>
      <xdr:spPr>
        <a:xfrm>
          <a:off x="2667000" y="5074920"/>
          <a:ext cx="3680460" cy="1158240"/>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Bitte tragen Sie hier die</a:t>
          </a:r>
          <a:r>
            <a:rPr lang="de-DE" sz="1100" baseline="0"/>
            <a:t> Schließzeiten der Einrichtung mit der Angabe in Tagen ein.</a:t>
          </a:r>
        </a:p>
        <a:p>
          <a:r>
            <a:rPr lang="de-DE" sz="1100" b="1" baseline="0"/>
            <a:t>Beispiel:</a:t>
          </a:r>
        </a:p>
        <a:p>
          <a:r>
            <a:rPr lang="de-DE" sz="1100"/>
            <a:t>Fasching</a:t>
          </a:r>
          <a:r>
            <a:rPr lang="de-DE" sz="1100" baseline="0"/>
            <a:t> 2 Tage</a:t>
          </a:r>
        </a:p>
        <a:p>
          <a:r>
            <a:rPr lang="de-DE" sz="1100" baseline="0"/>
            <a:t>Sommerferien 15 Tage</a:t>
          </a:r>
        </a:p>
        <a:p>
          <a:r>
            <a:rPr lang="de-DE" sz="1100" baseline="0"/>
            <a:t>4 Pädagogische Tage</a:t>
          </a:r>
          <a:endParaRPr lang="de-DE" sz="1100"/>
        </a:p>
      </xdr:txBody>
    </xdr:sp>
    <xdr:clientData/>
  </xdr:twoCellAnchor>
  <xdr:twoCellAnchor editAs="oneCell">
    <xdr:from>
      <xdr:col>2</xdr:col>
      <xdr:colOff>487680</xdr:colOff>
      <xdr:row>35</xdr:row>
      <xdr:rowOff>15240</xdr:rowOff>
    </xdr:from>
    <xdr:to>
      <xdr:col>10</xdr:col>
      <xdr:colOff>137679</xdr:colOff>
      <xdr:row>53</xdr:row>
      <xdr:rowOff>84111</xdr:rowOff>
    </xdr:to>
    <xdr:pic>
      <xdr:nvPicPr>
        <xdr:cNvPr id="9" name="Grafik 8">
          <a:extLst>
            <a:ext uri="{FF2B5EF4-FFF2-40B4-BE49-F238E27FC236}">
              <a16:creationId xmlns:a16="http://schemas.microsoft.com/office/drawing/2014/main" id="{D425786A-434E-4C01-B6BD-FBBE7DB76BF6}"/>
            </a:ext>
          </a:extLst>
        </xdr:cNvPr>
        <xdr:cNvPicPr>
          <a:picLocks noChangeAspect="1"/>
        </xdr:cNvPicPr>
      </xdr:nvPicPr>
      <xdr:blipFill>
        <a:blip xmlns:r="http://schemas.openxmlformats.org/officeDocument/2006/relationships" r:embed="rId2"/>
        <a:stretch>
          <a:fillRect/>
        </a:stretch>
      </xdr:blipFill>
      <xdr:spPr>
        <a:xfrm>
          <a:off x="2072640" y="6492240"/>
          <a:ext cx="5989839" cy="3360711"/>
        </a:xfrm>
        <a:prstGeom prst="rect">
          <a:avLst/>
        </a:prstGeom>
      </xdr:spPr>
    </xdr:pic>
    <xdr:clientData/>
  </xdr:twoCellAnchor>
  <xdr:twoCellAnchor>
    <xdr:from>
      <xdr:col>1</xdr:col>
      <xdr:colOff>487680</xdr:colOff>
      <xdr:row>6</xdr:row>
      <xdr:rowOff>167640</xdr:rowOff>
    </xdr:from>
    <xdr:to>
      <xdr:col>2</xdr:col>
      <xdr:colOff>513588</xdr:colOff>
      <xdr:row>9</xdr:row>
      <xdr:rowOff>103632</xdr:rowOff>
    </xdr:to>
    <xdr:sp macro="" textlink="">
      <xdr:nvSpPr>
        <xdr:cNvPr id="10" name="Pfeil: nach links 9">
          <a:extLst>
            <a:ext uri="{FF2B5EF4-FFF2-40B4-BE49-F238E27FC236}">
              <a16:creationId xmlns:a16="http://schemas.microsoft.com/office/drawing/2014/main" id="{CB961A86-3EA3-4000-A5F0-B6EB6609C124}"/>
            </a:ext>
          </a:extLst>
        </xdr:cNvPr>
        <xdr:cNvSpPr/>
      </xdr:nvSpPr>
      <xdr:spPr>
        <a:xfrm rot="10800000">
          <a:off x="1280160" y="1341120"/>
          <a:ext cx="818388" cy="484632"/>
        </a:xfrm>
        <a:prstGeom prst="leftArrow">
          <a:avLst/>
        </a:prstGeom>
        <a:solidFill>
          <a:schemeClr val="accent4">
            <a:lumMod val="60000"/>
            <a:lumOff val="40000"/>
          </a:schemeClr>
        </a:soli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clientData/>
  </xdr:twoCellAnchor>
  <xdr:twoCellAnchor>
    <xdr:from>
      <xdr:col>0</xdr:col>
      <xdr:colOff>198120</xdr:colOff>
      <xdr:row>5</xdr:row>
      <xdr:rowOff>114300</xdr:rowOff>
    </xdr:from>
    <xdr:to>
      <xdr:col>1</xdr:col>
      <xdr:colOff>472440</xdr:colOff>
      <xdr:row>19</xdr:row>
      <xdr:rowOff>106680</xdr:rowOff>
    </xdr:to>
    <xdr:sp macro="" textlink="">
      <xdr:nvSpPr>
        <xdr:cNvPr id="11" name="Textfeld 10">
          <a:extLst>
            <a:ext uri="{FF2B5EF4-FFF2-40B4-BE49-F238E27FC236}">
              <a16:creationId xmlns:a16="http://schemas.microsoft.com/office/drawing/2014/main" id="{F3CCF001-E8E5-4852-B9BE-F572D0B44854}"/>
            </a:ext>
          </a:extLst>
        </xdr:cNvPr>
        <xdr:cNvSpPr txBox="1"/>
      </xdr:nvSpPr>
      <xdr:spPr>
        <a:xfrm>
          <a:off x="198120" y="1104900"/>
          <a:ext cx="1066800" cy="25527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Erforderliche</a:t>
          </a:r>
          <a:r>
            <a:rPr lang="de-DE" sz="1100" baseline="0"/>
            <a:t> </a:t>
          </a:r>
          <a:r>
            <a:rPr lang="de-DE" sz="1100"/>
            <a:t>Angaben</a:t>
          </a:r>
          <a:r>
            <a:rPr lang="de-DE" sz="1100" baseline="0"/>
            <a:t> </a:t>
          </a:r>
        </a:p>
        <a:p>
          <a:r>
            <a:rPr lang="de-DE" sz="1100" baseline="0"/>
            <a:t>zur </a:t>
          </a:r>
          <a:r>
            <a:rPr lang="de-DE" sz="1100" b="1" baseline="0"/>
            <a:t>Trägerschaft </a:t>
          </a:r>
          <a:r>
            <a:rPr lang="de-DE" sz="1100" baseline="0"/>
            <a:t>und zur </a:t>
          </a:r>
          <a:r>
            <a:rPr lang="de-DE" sz="1100" b="1" baseline="0"/>
            <a:t>Kindertageseinrichtung.</a:t>
          </a:r>
        </a:p>
        <a:p>
          <a:r>
            <a:rPr lang="de-DE" sz="1100" baseline="0"/>
            <a:t>Bitte achten Sie darauf, ob sich Tel./ Fax oder Email Angaben verändert haben </a:t>
          </a:r>
          <a:endParaRPr lang="de-DE" sz="1100"/>
        </a:p>
      </xdr:txBody>
    </xdr:sp>
    <xdr:clientData/>
  </xdr:twoCellAnchor>
  <xdr:twoCellAnchor>
    <xdr:from>
      <xdr:col>1</xdr:col>
      <xdr:colOff>487680</xdr:colOff>
      <xdr:row>15</xdr:row>
      <xdr:rowOff>38100</xdr:rowOff>
    </xdr:from>
    <xdr:to>
      <xdr:col>2</xdr:col>
      <xdr:colOff>513588</xdr:colOff>
      <xdr:row>17</xdr:row>
      <xdr:rowOff>156972</xdr:rowOff>
    </xdr:to>
    <xdr:sp macro="" textlink="">
      <xdr:nvSpPr>
        <xdr:cNvPr id="15" name="Pfeil: nach links 14">
          <a:extLst>
            <a:ext uri="{FF2B5EF4-FFF2-40B4-BE49-F238E27FC236}">
              <a16:creationId xmlns:a16="http://schemas.microsoft.com/office/drawing/2014/main" id="{9EACFFB4-A573-486E-8825-6AA55C990629}"/>
            </a:ext>
          </a:extLst>
        </xdr:cNvPr>
        <xdr:cNvSpPr/>
      </xdr:nvSpPr>
      <xdr:spPr>
        <a:xfrm rot="10800000">
          <a:off x="1280160" y="2857500"/>
          <a:ext cx="818388" cy="484632"/>
        </a:xfrm>
        <a:prstGeom prst="leftArrow">
          <a:avLst/>
        </a:prstGeom>
        <a:solidFill>
          <a:schemeClr val="accent4">
            <a:lumMod val="60000"/>
            <a:lumOff val="40000"/>
          </a:schemeClr>
        </a:soli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632460</xdr:colOff>
      <xdr:row>34</xdr:row>
      <xdr:rowOff>121920</xdr:rowOff>
    </xdr:from>
    <xdr:to>
      <xdr:col>2</xdr:col>
      <xdr:colOff>658368</xdr:colOff>
      <xdr:row>37</xdr:row>
      <xdr:rowOff>57912</xdr:rowOff>
    </xdr:to>
    <xdr:sp macro="" textlink="">
      <xdr:nvSpPr>
        <xdr:cNvPr id="16" name="Pfeil: nach links 15">
          <a:extLst>
            <a:ext uri="{FF2B5EF4-FFF2-40B4-BE49-F238E27FC236}">
              <a16:creationId xmlns:a16="http://schemas.microsoft.com/office/drawing/2014/main" id="{04472AEE-473E-4BD1-B85B-C54BDA6815EC}"/>
            </a:ext>
          </a:extLst>
        </xdr:cNvPr>
        <xdr:cNvSpPr/>
      </xdr:nvSpPr>
      <xdr:spPr>
        <a:xfrm rot="10800000">
          <a:off x="1424940" y="6416040"/>
          <a:ext cx="818388" cy="484632"/>
        </a:xfrm>
        <a:prstGeom prst="leftArrow">
          <a:avLst/>
        </a:prstGeom>
        <a:solidFill>
          <a:schemeClr val="accent4">
            <a:lumMod val="60000"/>
            <a:lumOff val="40000"/>
          </a:schemeClr>
        </a:soli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655320</xdr:colOff>
      <xdr:row>45</xdr:row>
      <xdr:rowOff>152400</xdr:rowOff>
    </xdr:from>
    <xdr:to>
      <xdr:col>2</xdr:col>
      <xdr:colOff>681228</xdr:colOff>
      <xdr:row>48</xdr:row>
      <xdr:rowOff>88392</xdr:rowOff>
    </xdr:to>
    <xdr:sp macro="" textlink="">
      <xdr:nvSpPr>
        <xdr:cNvPr id="17" name="Pfeil: nach links 16">
          <a:extLst>
            <a:ext uri="{FF2B5EF4-FFF2-40B4-BE49-F238E27FC236}">
              <a16:creationId xmlns:a16="http://schemas.microsoft.com/office/drawing/2014/main" id="{9E54F142-5E90-408D-9FBD-28B30BCC286C}"/>
            </a:ext>
          </a:extLst>
        </xdr:cNvPr>
        <xdr:cNvSpPr/>
      </xdr:nvSpPr>
      <xdr:spPr>
        <a:xfrm rot="10800000">
          <a:off x="1447800" y="8458200"/>
          <a:ext cx="818388" cy="484632"/>
        </a:xfrm>
        <a:prstGeom prst="leftArrow">
          <a:avLst/>
        </a:prstGeom>
        <a:solidFill>
          <a:schemeClr val="accent4">
            <a:lumMod val="60000"/>
            <a:lumOff val="40000"/>
          </a:schemeClr>
        </a:soli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clientData/>
  </xdr:twoCellAnchor>
  <xdr:twoCellAnchor>
    <xdr:from>
      <xdr:col>0</xdr:col>
      <xdr:colOff>213360</xdr:colOff>
      <xdr:row>33</xdr:row>
      <xdr:rowOff>175260</xdr:rowOff>
    </xdr:from>
    <xdr:to>
      <xdr:col>1</xdr:col>
      <xdr:colOff>632460</xdr:colOff>
      <xdr:row>53</xdr:row>
      <xdr:rowOff>99060</xdr:rowOff>
    </xdr:to>
    <xdr:sp macro="" textlink="">
      <xdr:nvSpPr>
        <xdr:cNvPr id="19" name="Textfeld 18">
          <a:extLst>
            <a:ext uri="{FF2B5EF4-FFF2-40B4-BE49-F238E27FC236}">
              <a16:creationId xmlns:a16="http://schemas.microsoft.com/office/drawing/2014/main" id="{CB3BA45B-3E58-4741-A4A6-5AAB0DF8B660}"/>
            </a:ext>
          </a:extLst>
        </xdr:cNvPr>
        <xdr:cNvSpPr txBox="1"/>
      </xdr:nvSpPr>
      <xdr:spPr>
        <a:xfrm>
          <a:off x="213360" y="6286500"/>
          <a:ext cx="1211580" cy="35814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DE" sz="1100">
              <a:solidFill>
                <a:schemeClr val="dk1"/>
              </a:solidFill>
              <a:effectLst/>
              <a:latin typeface="+mn-lt"/>
              <a:ea typeface="+mn-ea"/>
              <a:cs typeface="+mn-cs"/>
            </a:rPr>
            <a:t>Erforderliche</a:t>
          </a:r>
          <a:r>
            <a:rPr lang="de-DE" sz="1100" baseline="0">
              <a:solidFill>
                <a:schemeClr val="dk1"/>
              </a:solidFill>
              <a:effectLst/>
              <a:latin typeface="+mn-lt"/>
              <a:ea typeface="+mn-ea"/>
              <a:cs typeface="+mn-cs"/>
            </a:rPr>
            <a:t> </a:t>
          </a:r>
          <a:r>
            <a:rPr lang="de-DE" sz="1100">
              <a:solidFill>
                <a:schemeClr val="dk1"/>
              </a:solidFill>
              <a:effectLst/>
              <a:latin typeface="+mn-lt"/>
              <a:ea typeface="+mn-ea"/>
              <a:cs typeface="+mn-cs"/>
            </a:rPr>
            <a:t>Angaben</a:t>
          </a:r>
          <a:r>
            <a:rPr lang="de-DE" sz="1100" baseline="0">
              <a:solidFill>
                <a:schemeClr val="dk1"/>
              </a:solidFill>
              <a:effectLst/>
              <a:latin typeface="+mn-lt"/>
              <a:ea typeface="+mn-ea"/>
              <a:cs typeface="+mn-cs"/>
            </a:rPr>
            <a:t> </a:t>
          </a:r>
          <a:endParaRPr lang="de-DE">
            <a:effectLst/>
          </a:endParaRPr>
        </a:p>
        <a:p>
          <a:r>
            <a:rPr lang="de-DE" sz="1100"/>
            <a:t>zum beantragten </a:t>
          </a:r>
          <a:r>
            <a:rPr lang="de-DE" sz="1100" b="1"/>
            <a:t>Kind</a:t>
          </a:r>
          <a:r>
            <a:rPr lang="de-DE" sz="1100" baseline="0"/>
            <a:t> und seiner </a:t>
          </a:r>
          <a:r>
            <a:rPr lang="de-DE" sz="1100" b="1" baseline="0"/>
            <a:t>speziellen Bedürfnisse</a:t>
          </a:r>
          <a:r>
            <a:rPr lang="de-DE" sz="1100" baseline="0"/>
            <a:t>. Sowie Angaben für die </a:t>
          </a:r>
          <a:r>
            <a:rPr lang="de-DE" sz="1100" b="1" baseline="0"/>
            <a:t>Bedingungen</a:t>
          </a:r>
          <a:r>
            <a:rPr lang="de-DE" sz="1100" baseline="0"/>
            <a:t> die sich aus der Vereinbarung zur Integration von Kindern mit Behinderung ergeben. U.a.</a:t>
          </a:r>
        </a:p>
        <a:p>
          <a:r>
            <a:rPr lang="de-DE" sz="1100" b="1" baseline="0"/>
            <a:t>Gruppengröße</a:t>
          </a:r>
        </a:p>
        <a:p>
          <a:r>
            <a:rPr lang="de-DE" sz="1100" b="1" baseline="0"/>
            <a:t>Integrationsstunden</a:t>
          </a:r>
          <a:endParaRPr lang="de-DE" sz="1100" b="1"/>
        </a:p>
      </xdr:txBody>
    </xdr:sp>
    <xdr:clientData/>
  </xdr:twoCellAnchor>
  <xdr:twoCellAnchor>
    <xdr:from>
      <xdr:col>9</xdr:col>
      <xdr:colOff>373380</xdr:colOff>
      <xdr:row>40</xdr:row>
      <xdr:rowOff>167640</xdr:rowOff>
    </xdr:from>
    <xdr:to>
      <xdr:col>10</xdr:col>
      <xdr:colOff>559308</xdr:colOff>
      <xdr:row>43</xdr:row>
      <xdr:rowOff>103632</xdr:rowOff>
    </xdr:to>
    <xdr:sp macro="" textlink="">
      <xdr:nvSpPr>
        <xdr:cNvPr id="20" name="Pfeil: nach links 19">
          <a:extLst>
            <a:ext uri="{FF2B5EF4-FFF2-40B4-BE49-F238E27FC236}">
              <a16:creationId xmlns:a16="http://schemas.microsoft.com/office/drawing/2014/main" id="{E36A14BF-75C9-41A2-9681-6E7D1A1B0EDF}"/>
            </a:ext>
          </a:extLst>
        </xdr:cNvPr>
        <xdr:cNvSpPr/>
      </xdr:nvSpPr>
      <xdr:spPr>
        <a:xfrm>
          <a:off x="7505700" y="7559040"/>
          <a:ext cx="978408" cy="484632"/>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clientData/>
  </xdr:twoCellAnchor>
  <xdr:twoCellAnchor>
    <xdr:from>
      <xdr:col>10</xdr:col>
      <xdr:colOff>571500</xdr:colOff>
      <xdr:row>33</xdr:row>
      <xdr:rowOff>53340</xdr:rowOff>
    </xdr:from>
    <xdr:to>
      <xdr:col>17</xdr:col>
      <xdr:colOff>182880</xdr:colOff>
      <xdr:row>43</xdr:row>
      <xdr:rowOff>53340</xdr:rowOff>
    </xdr:to>
    <xdr:sp macro="" textlink="">
      <xdr:nvSpPr>
        <xdr:cNvPr id="21" name="Textfeld 20">
          <a:extLst>
            <a:ext uri="{FF2B5EF4-FFF2-40B4-BE49-F238E27FC236}">
              <a16:creationId xmlns:a16="http://schemas.microsoft.com/office/drawing/2014/main" id="{617A36FF-5A0B-4A5D-B96F-9CA29A6BFC0E}"/>
            </a:ext>
          </a:extLst>
        </xdr:cNvPr>
        <xdr:cNvSpPr txBox="1"/>
      </xdr:nvSpPr>
      <xdr:spPr>
        <a:xfrm>
          <a:off x="8496300" y="6164580"/>
          <a:ext cx="5158740" cy="1828800"/>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Bitte benennen Sie hier</a:t>
          </a:r>
          <a:r>
            <a:rPr lang="de-DE" sz="1100" baseline="0"/>
            <a:t> die Art der Behinderung und welche Anforderungen es an die Einrichtung stellt. </a:t>
          </a:r>
        </a:p>
        <a:p>
          <a:r>
            <a:rPr lang="de-DE" sz="1100" b="0" baseline="0"/>
            <a:t>Unter Ziffer 4.3 nennt die Verordnung die Bedingungen zum Raumprogramm. U.a sind Räume zur Differenzierung vorzuhalten. Des Weiteren muss die Einrichtung bei mehr als 3 Kinder mit Behinderung in der Einrichtung über einen Mehrzweckraum (Bewegungsraum) verfügen. </a:t>
          </a:r>
        </a:p>
        <a:p>
          <a:r>
            <a:rPr lang="de-DE" sz="1100" b="1" baseline="0"/>
            <a:t>Beispiel:</a:t>
          </a:r>
        </a:p>
        <a:p>
          <a:r>
            <a:rPr lang="de-DE" sz="1100"/>
            <a:t>Sprachstörung:</a:t>
          </a:r>
          <a:r>
            <a:rPr lang="de-DE" sz="1100" baseline="0"/>
            <a:t> Therapieraum für Kleingruppenarbeit</a:t>
          </a:r>
        </a:p>
        <a:p>
          <a:r>
            <a:rPr lang="de-DE" sz="1100" baseline="0"/>
            <a:t>Bewegungsstörung: Turn-, Bewegungsraum </a:t>
          </a:r>
        </a:p>
        <a:p>
          <a:r>
            <a:rPr lang="de-DE" sz="1100" baseline="0"/>
            <a:t>Sehbehinderung: spezielle Lichtverhältnisse in den Räumen</a:t>
          </a:r>
          <a:endParaRPr lang="de-DE" sz="1100"/>
        </a:p>
      </xdr:txBody>
    </xdr:sp>
    <xdr:clientData/>
  </xdr:twoCellAnchor>
  <xdr:twoCellAnchor>
    <xdr:from>
      <xdr:col>9</xdr:col>
      <xdr:colOff>312420</xdr:colOff>
      <xdr:row>43</xdr:row>
      <xdr:rowOff>137160</xdr:rowOff>
    </xdr:from>
    <xdr:to>
      <xdr:col>10</xdr:col>
      <xdr:colOff>498348</xdr:colOff>
      <xdr:row>46</xdr:row>
      <xdr:rowOff>73152</xdr:rowOff>
    </xdr:to>
    <xdr:sp macro="" textlink="">
      <xdr:nvSpPr>
        <xdr:cNvPr id="22" name="Pfeil: nach links 21">
          <a:extLst>
            <a:ext uri="{FF2B5EF4-FFF2-40B4-BE49-F238E27FC236}">
              <a16:creationId xmlns:a16="http://schemas.microsoft.com/office/drawing/2014/main" id="{7AC50436-35E1-4BC2-8CFB-407190FEA131}"/>
            </a:ext>
          </a:extLst>
        </xdr:cNvPr>
        <xdr:cNvSpPr/>
      </xdr:nvSpPr>
      <xdr:spPr>
        <a:xfrm>
          <a:off x="7444740" y="8077200"/>
          <a:ext cx="978408" cy="484632"/>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clientData/>
  </xdr:twoCellAnchor>
  <xdr:oneCellAnchor>
    <xdr:from>
      <xdr:col>10</xdr:col>
      <xdr:colOff>510540</xdr:colOff>
      <xdr:row>43</xdr:row>
      <xdr:rowOff>129540</xdr:rowOff>
    </xdr:from>
    <xdr:ext cx="3444240" cy="1295400"/>
    <xdr:sp macro="" textlink="">
      <xdr:nvSpPr>
        <xdr:cNvPr id="23" name="Textfeld 22">
          <a:extLst>
            <a:ext uri="{FF2B5EF4-FFF2-40B4-BE49-F238E27FC236}">
              <a16:creationId xmlns:a16="http://schemas.microsoft.com/office/drawing/2014/main" id="{78C43F1E-C96F-427B-A739-544DE0117638}"/>
            </a:ext>
          </a:extLst>
        </xdr:cNvPr>
        <xdr:cNvSpPr txBox="1"/>
      </xdr:nvSpPr>
      <xdr:spPr>
        <a:xfrm>
          <a:off x="8435340" y="8069580"/>
          <a:ext cx="3444240" cy="1295400"/>
        </a:xfrm>
        <a:prstGeom prst="rect">
          <a:avLst/>
        </a:prstGeom>
        <a:solidFill>
          <a:schemeClr val="accent3">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100"/>
            <a:t>Die Vereinbarung benennt</a:t>
          </a:r>
          <a:r>
            <a:rPr lang="de-DE" sz="1100" baseline="0"/>
            <a:t> unter </a:t>
          </a:r>
          <a:r>
            <a:rPr lang="de-DE" sz="1100" b="1" baseline="0"/>
            <a:t>Ziffer 4.5 </a:t>
          </a:r>
          <a:r>
            <a:rPr lang="de-DE" sz="1100" baseline="0"/>
            <a:t>die Gruppengröße und die Anzahl der möglichen Kinder in einer Kindergartengruppe. Sie gibt zur Sicherung der Quallität der Bildung, Erziehung und Betreuung eine Gruppenreduzierung vor. Die Erläuterung hierzu entnehmen Sie bitte dem Reiter </a:t>
          </a:r>
          <a:r>
            <a:rPr lang="de-DE" sz="1100" b="1" baseline="0"/>
            <a:t>Gruppenreduzierung Integration </a:t>
          </a:r>
          <a:endParaRPr lang="de-DE" sz="1100" b="1"/>
        </a:p>
      </xdr:txBody>
    </xdr:sp>
    <xdr:clientData/>
  </xdr:oneCellAnchor>
  <xdr:twoCellAnchor>
    <xdr:from>
      <xdr:col>9</xdr:col>
      <xdr:colOff>678180</xdr:colOff>
      <xdr:row>4</xdr:row>
      <xdr:rowOff>38100</xdr:rowOff>
    </xdr:from>
    <xdr:to>
      <xdr:col>11</xdr:col>
      <xdr:colOff>71628</xdr:colOff>
      <xdr:row>6</xdr:row>
      <xdr:rowOff>156972</xdr:rowOff>
    </xdr:to>
    <xdr:sp macro="" textlink="">
      <xdr:nvSpPr>
        <xdr:cNvPr id="24" name="Pfeil: nach links 23">
          <a:extLst>
            <a:ext uri="{FF2B5EF4-FFF2-40B4-BE49-F238E27FC236}">
              <a16:creationId xmlns:a16="http://schemas.microsoft.com/office/drawing/2014/main" id="{1972F8AA-A5F2-4256-9348-05E75594FDD5}"/>
            </a:ext>
          </a:extLst>
        </xdr:cNvPr>
        <xdr:cNvSpPr/>
      </xdr:nvSpPr>
      <xdr:spPr>
        <a:xfrm>
          <a:off x="7810500" y="845820"/>
          <a:ext cx="978408" cy="484632"/>
        </a:xfrm>
        <a:prstGeom prst="leftArrow">
          <a:avLst/>
        </a:prstGeom>
        <a:solidFill>
          <a:schemeClr val="accent2">
            <a:lumMod val="75000"/>
          </a:schemeClr>
        </a:soli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clientData/>
  </xdr:twoCellAnchor>
  <xdr:twoCellAnchor>
    <xdr:from>
      <xdr:col>11</xdr:col>
      <xdr:colOff>38100</xdr:colOff>
      <xdr:row>2</xdr:row>
      <xdr:rowOff>30480</xdr:rowOff>
    </xdr:from>
    <xdr:to>
      <xdr:col>15</xdr:col>
      <xdr:colOff>68580</xdr:colOff>
      <xdr:row>12</xdr:row>
      <xdr:rowOff>133350</xdr:rowOff>
    </xdr:to>
    <xdr:sp macro="" textlink="">
      <xdr:nvSpPr>
        <xdr:cNvPr id="25" name="Textfeld 24">
          <a:extLst>
            <a:ext uri="{FF2B5EF4-FFF2-40B4-BE49-F238E27FC236}">
              <a16:creationId xmlns:a16="http://schemas.microsoft.com/office/drawing/2014/main" id="{D4D99EFA-C770-4C50-BBFB-E7485A6BDC40}"/>
            </a:ext>
          </a:extLst>
        </xdr:cNvPr>
        <xdr:cNvSpPr txBox="1"/>
      </xdr:nvSpPr>
      <xdr:spPr>
        <a:xfrm>
          <a:off x="8420100" y="443230"/>
          <a:ext cx="3078480" cy="198882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Der Fachbereich 51.7 Kindertageseinrichtung und Fördermittel</a:t>
          </a:r>
          <a:r>
            <a:rPr lang="de-DE" sz="1100" baseline="0"/>
            <a:t> überprüft in dieser Anlage zum Antrag der Eltern auf Unterstützung die Angaben des Trägers zur Kindertageseinrichtung.</a:t>
          </a:r>
          <a:endParaRPr lang="de-DE" sz="1100"/>
        </a:p>
        <a:p>
          <a:r>
            <a:rPr lang="de-DE" sz="1100"/>
            <a:t>Die Bedingungen ergeben</a:t>
          </a:r>
          <a:r>
            <a:rPr lang="de-DE" sz="1100" baseline="0"/>
            <a:t> sich aus der </a:t>
          </a:r>
          <a:r>
            <a:rPr lang="de-DE" sz="1100" b="1" baseline="0"/>
            <a:t>Vereinbarung zur Integration von Kinder mit Behinderung (Verordnung) </a:t>
          </a:r>
          <a:r>
            <a:rPr lang="de-DE" sz="1100" b="0" baseline="0"/>
            <a:t>zwischen dem Hessischen Städte- und Landkreistag, dem Hessischen Städte- und Gemeindebuund, sowie der Liga der Freien Wohlfahrtspflege Hessen.</a:t>
          </a:r>
          <a:endParaRPr lang="de-DE" sz="1100" b="1"/>
        </a:p>
      </xdr:txBody>
    </xdr:sp>
    <xdr:clientData/>
  </xdr:twoCellAnchor>
  <xdr:twoCellAnchor>
    <xdr:from>
      <xdr:col>3</xdr:col>
      <xdr:colOff>617220</xdr:colOff>
      <xdr:row>53</xdr:row>
      <xdr:rowOff>0</xdr:rowOff>
    </xdr:from>
    <xdr:to>
      <xdr:col>7</xdr:col>
      <xdr:colOff>426720</xdr:colOff>
      <xdr:row>57</xdr:row>
      <xdr:rowOff>7620</xdr:rowOff>
    </xdr:to>
    <xdr:sp macro="" textlink="">
      <xdr:nvSpPr>
        <xdr:cNvPr id="12" name="Textfeld 11">
          <a:extLst>
            <a:ext uri="{FF2B5EF4-FFF2-40B4-BE49-F238E27FC236}">
              <a16:creationId xmlns:a16="http://schemas.microsoft.com/office/drawing/2014/main" id="{11353C28-6473-43DA-86C8-9D8B46F4CFE2}"/>
            </a:ext>
          </a:extLst>
        </xdr:cNvPr>
        <xdr:cNvSpPr txBox="1"/>
      </xdr:nvSpPr>
      <xdr:spPr>
        <a:xfrm>
          <a:off x="2994660" y="9768840"/>
          <a:ext cx="2979420" cy="739140"/>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Die</a:t>
          </a:r>
          <a:r>
            <a:rPr lang="de-DE" sz="1100" baseline="0"/>
            <a:t> Einzutragende Altersgruppe sind:</a:t>
          </a:r>
        </a:p>
        <a:p>
          <a:r>
            <a:rPr lang="de-DE" sz="1100" baseline="0"/>
            <a:t>0 - 3 Jahre</a:t>
          </a:r>
        </a:p>
        <a:p>
          <a:r>
            <a:rPr lang="de-DE" sz="1100" baseline="0"/>
            <a:t>3 - Schuleintritt</a:t>
          </a:r>
        </a:p>
        <a:p>
          <a:r>
            <a:rPr lang="de-DE" sz="1100" baseline="0"/>
            <a:t>Hortkind </a:t>
          </a:r>
          <a:endParaRPr lang="de-DE" sz="1100"/>
        </a:p>
      </xdr:txBody>
    </xdr:sp>
    <xdr:clientData/>
  </xdr:twoCellAnchor>
  <xdr:twoCellAnchor>
    <xdr:from>
      <xdr:col>10</xdr:col>
      <xdr:colOff>342900</xdr:colOff>
      <xdr:row>52</xdr:row>
      <xdr:rowOff>7620</xdr:rowOff>
    </xdr:from>
    <xdr:to>
      <xdr:col>13</xdr:col>
      <xdr:colOff>601980</xdr:colOff>
      <xdr:row>59</xdr:row>
      <xdr:rowOff>76200</xdr:rowOff>
    </xdr:to>
    <xdr:sp macro="" textlink="">
      <xdr:nvSpPr>
        <xdr:cNvPr id="13" name="Textfeld 12">
          <a:extLst>
            <a:ext uri="{FF2B5EF4-FFF2-40B4-BE49-F238E27FC236}">
              <a16:creationId xmlns:a16="http://schemas.microsoft.com/office/drawing/2014/main" id="{7F08C949-1655-42EC-B0A3-EFD785ADBBC0}"/>
            </a:ext>
          </a:extLst>
        </xdr:cNvPr>
        <xdr:cNvSpPr txBox="1"/>
      </xdr:nvSpPr>
      <xdr:spPr>
        <a:xfrm>
          <a:off x="8267700" y="9593580"/>
          <a:ext cx="2636520" cy="1348740"/>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Die vertraglich</a:t>
          </a:r>
          <a:r>
            <a:rPr lang="de-DE" sz="1100" baseline="0"/>
            <a:t> vereinbarte Betreuungszeit bezieht sich auf die Mittelwerte für die Berechnung. Möglich sind:</a:t>
          </a:r>
        </a:p>
        <a:p>
          <a:r>
            <a:rPr lang="de-DE" sz="1100"/>
            <a:t>bis zu 25 Std. = </a:t>
          </a:r>
          <a:r>
            <a:rPr lang="de-DE" sz="1100" b="1"/>
            <a:t>22,5 Std</a:t>
          </a:r>
          <a:r>
            <a:rPr lang="de-DE" sz="1100"/>
            <a:t>.; </a:t>
          </a:r>
        </a:p>
        <a:p>
          <a:r>
            <a:rPr lang="de-DE" sz="1100"/>
            <a:t>mehr als 25 bis zu 35 Std. = </a:t>
          </a:r>
          <a:r>
            <a:rPr lang="de-DE" sz="1100" b="1"/>
            <a:t>30 Std</a:t>
          </a:r>
          <a:r>
            <a:rPr lang="de-DE" sz="1100"/>
            <a:t>.; </a:t>
          </a:r>
        </a:p>
        <a:p>
          <a:r>
            <a:rPr lang="de-DE" sz="1100"/>
            <a:t>mehr als 35 bis unter 45 Std. </a:t>
          </a:r>
          <a:r>
            <a:rPr lang="de-DE" sz="1100" b="1"/>
            <a:t>= 42,5 Std</a:t>
          </a:r>
          <a:r>
            <a:rPr lang="de-DE" sz="1100"/>
            <a:t>.;</a:t>
          </a:r>
        </a:p>
        <a:p>
          <a:r>
            <a:rPr lang="de-DE" sz="1100"/>
            <a:t> 45 Std. und mehr = </a:t>
          </a:r>
          <a:r>
            <a:rPr lang="de-DE" sz="1100" b="1"/>
            <a:t>50 Std.</a:t>
          </a:r>
        </a:p>
      </xdr:txBody>
    </xdr:sp>
    <xdr:clientData/>
  </xdr:twoCellAnchor>
  <xdr:twoCellAnchor>
    <xdr:from>
      <xdr:col>0</xdr:col>
      <xdr:colOff>784860</xdr:colOff>
      <xdr:row>57</xdr:row>
      <xdr:rowOff>91440</xdr:rowOff>
    </xdr:from>
    <xdr:to>
      <xdr:col>7</xdr:col>
      <xdr:colOff>594360</xdr:colOff>
      <xdr:row>67</xdr:row>
      <xdr:rowOff>83820</xdr:rowOff>
    </xdr:to>
    <xdr:sp macro="" textlink="">
      <xdr:nvSpPr>
        <xdr:cNvPr id="14" name="Textfeld 13">
          <a:extLst>
            <a:ext uri="{FF2B5EF4-FFF2-40B4-BE49-F238E27FC236}">
              <a16:creationId xmlns:a16="http://schemas.microsoft.com/office/drawing/2014/main" id="{FCC0AA40-11FB-4900-A853-41FC875E7E30}"/>
            </a:ext>
          </a:extLst>
        </xdr:cNvPr>
        <xdr:cNvSpPr txBox="1"/>
      </xdr:nvSpPr>
      <xdr:spPr>
        <a:xfrm>
          <a:off x="784860" y="10591800"/>
          <a:ext cx="5356860" cy="1821180"/>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t>Ziffer 5</a:t>
          </a:r>
          <a:r>
            <a:rPr lang="de-DE" sz="1100"/>
            <a:t> der Vereinbarung benennt,</a:t>
          </a:r>
          <a:r>
            <a:rPr lang="de-DE" sz="1100" baseline="0"/>
            <a:t> dass zur Sicherstellung der zusätzlichen Hilfen </a:t>
          </a:r>
          <a:r>
            <a:rPr lang="de-DE" sz="1100" u="sng" baseline="0"/>
            <a:t>zusätzliche</a:t>
          </a:r>
          <a:r>
            <a:rPr lang="de-DE" sz="1100" baseline="0"/>
            <a:t> Stunden in der Einrichtung vorzuhalten sind. </a:t>
          </a:r>
        </a:p>
        <a:p>
          <a:r>
            <a:rPr lang="de-DE" sz="1100" b="1" baseline="0"/>
            <a:t>Ziffer 5.1 </a:t>
          </a:r>
          <a:r>
            <a:rPr lang="de-DE" sz="1100" baseline="0"/>
            <a:t>benennt die zusätzlichen Stunden.</a:t>
          </a:r>
        </a:p>
        <a:p>
          <a:r>
            <a:rPr lang="de-DE" sz="1100" baseline="0"/>
            <a:t>Für jedes Kind unter drei Jahren sind </a:t>
          </a:r>
          <a:r>
            <a:rPr lang="de-DE" sz="1100" b="1" baseline="0"/>
            <a:t>13 Stunden</a:t>
          </a:r>
          <a:r>
            <a:rPr lang="de-DE" sz="1100" baseline="0"/>
            <a:t> in der Regel vorgesehen. </a:t>
          </a:r>
        </a:p>
        <a:p>
          <a:r>
            <a:rPr lang="de-DE" sz="1100" baseline="0"/>
            <a:t>Für jedes Kind über drei Jahren sind </a:t>
          </a:r>
          <a:r>
            <a:rPr lang="de-DE" sz="1100" b="1" baseline="0"/>
            <a:t>15 Stunden</a:t>
          </a:r>
          <a:r>
            <a:rPr lang="de-DE" sz="1100" baseline="0"/>
            <a:t> in der Regel vorgesehen. </a:t>
          </a:r>
        </a:p>
        <a:p>
          <a:r>
            <a:rPr lang="de-DE" sz="1100" baseline="0"/>
            <a:t>DIe Stunden können auf mehrere Personen aufgeteilt werden.</a:t>
          </a:r>
        </a:p>
        <a:p>
          <a:r>
            <a:rPr lang="de-DE" sz="1100" b="1" baseline="0"/>
            <a:t>Ziffer 5.2 </a:t>
          </a:r>
          <a:r>
            <a:rPr lang="de-DE" sz="1100" b="0" baseline="0"/>
            <a:t>d</a:t>
          </a:r>
          <a:r>
            <a:rPr lang="de-DE" sz="1100" baseline="0"/>
            <a:t>er Vereinbarung erläutert die </a:t>
          </a:r>
          <a:r>
            <a:rPr lang="de-DE" sz="1100" b="1" baseline="0"/>
            <a:t>anerkannten Berufsgruppen</a:t>
          </a:r>
          <a:r>
            <a:rPr lang="de-DE" sz="1100" baseline="0"/>
            <a:t>. </a:t>
          </a:r>
        </a:p>
        <a:p>
          <a:r>
            <a:rPr lang="de-DE" sz="1100" baseline="0"/>
            <a:t>Hier gelten zum einen die gesetzlichen Fachkräfte nach § 25b HKJGB. Darüber hinaus können Fachkräfte über die Fachaufsicht genehmigt werden die eine qualifizierte Ausbildung vorweisen, die den individuellen Bedarf des Kindes deckt. </a:t>
          </a:r>
          <a:endParaRPr lang="de-DE" sz="1100"/>
        </a:p>
      </xdr:txBody>
    </xdr:sp>
    <xdr:clientData/>
  </xdr:twoCellAnchor>
  <xdr:twoCellAnchor>
    <xdr:from>
      <xdr:col>1</xdr:col>
      <xdr:colOff>784860</xdr:colOff>
      <xdr:row>48</xdr:row>
      <xdr:rowOff>7620</xdr:rowOff>
    </xdr:from>
    <xdr:to>
      <xdr:col>2</xdr:col>
      <xdr:colOff>678180</xdr:colOff>
      <xdr:row>57</xdr:row>
      <xdr:rowOff>76200</xdr:rowOff>
    </xdr:to>
    <xdr:sp macro="" textlink="">
      <xdr:nvSpPr>
        <xdr:cNvPr id="18" name="Pfeil: gebogen 17">
          <a:extLst>
            <a:ext uri="{FF2B5EF4-FFF2-40B4-BE49-F238E27FC236}">
              <a16:creationId xmlns:a16="http://schemas.microsoft.com/office/drawing/2014/main" id="{1C324D56-84DA-4F0D-9386-540E4AB86678}"/>
            </a:ext>
          </a:extLst>
        </xdr:cNvPr>
        <xdr:cNvSpPr/>
      </xdr:nvSpPr>
      <xdr:spPr>
        <a:xfrm>
          <a:off x="1577340" y="8862060"/>
          <a:ext cx="685800" cy="1714500"/>
        </a:xfrm>
        <a:prstGeom prst="ben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solidFill>
              <a:schemeClr val="tx1"/>
            </a:solidFill>
          </a:endParaRPr>
        </a:p>
      </xdr:txBody>
    </xdr:sp>
    <xdr:clientData/>
  </xdr:twoCellAnchor>
  <xdr:twoCellAnchor>
    <xdr:from>
      <xdr:col>4</xdr:col>
      <xdr:colOff>548640</xdr:colOff>
      <xdr:row>49</xdr:row>
      <xdr:rowOff>15240</xdr:rowOff>
    </xdr:from>
    <xdr:to>
      <xdr:col>9</xdr:col>
      <xdr:colOff>518160</xdr:colOff>
      <xdr:row>60</xdr:row>
      <xdr:rowOff>76200</xdr:rowOff>
    </xdr:to>
    <xdr:cxnSp macro="">
      <xdr:nvCxnSpPr>
        <xdr:cNvPr id="31" name="Gerade Verbindung mit Pfeil 30">
          <a:extLst>
            <a:ext uri="{FF2B5EF4-FFF2-40B4-BE49-F238E27FC236}">
              <a16:creationId xmlns:a16="http://schemas.microsoft.com/office/drawing/2014/main" id="{EEBBAE82-027C-45D0-8194-BA91EECB63D4}"/>
            </a:ext>
          </a:extLst>
        </xdr:cNvPr>
        <xdr:cNvCxnSpPr/>
      </xdr:nvCxnSpPr>
      <xdr:spPr>
        <a:xfrm flipV="1">
          <a:off x="3718560" y="9052560"/>
          <a:ext cx="3931920" cy="2072640"/>
        </a:xfrm>
        <a:prstGeom prst="straightConnector1">
          <a:avLst/>
        </a:prstGeom>
        <a:ln w="57150">
          <a:solidFill>
            <a:schemeClr val="accent3">
              <a:lumMod val="60000"/>
              <a:lumOff val="40000"/>
            </a:schemeClr>
          </a:solidFill>
          <a:tailEnd type="triangle"/>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6</xdr:col>
      <xdr:colOff>327660</xdr:colOff>
      <xdr:row>49</xdr:row>
      <xdr:rowOff>38100</xdr:rowOff>
    </xdr:from>
    <xdr:to>
      <xdr:col>7</xdr:col>
      <xdr:colOff>510540</xdr:colOff>
      <xdr:row>64</xdr:row>
      <xdr:rowOff>45720</xdr:rowOff>
    </xdr:to>
    <xdr:cxnSp macro="">
      <xdr:nvCxnSpPr>
        <xdr:cNvPr id="36" name="Gerade Verbindung mit Pfeil 35">
          <a:extLst>
            <a:ext uri="{FF2B5EF4-FFF2-40B4-BE49-F238E27FC236}">
              <a16:creationId xmlns:a16="http://schemas.microsoft.com/office/drawing/2014/main" id="{A1032124-E3DB-4825-BBC8-7843E84F7898}"/>
            </a:ext>
          </a:extLst>
        </xdr:cNvPr>
        <xdr:cNvCxnSpPr/>
      </xdr:nvCxnSpPr>
      <xdr:spPr>
        <a:xfrm flipV="1">
          <a:off x="5082540" y="9075420"/>
          <a:ext cx="975360" cy="2750820"/>
        </a:xfrm>
        <a:prstGeom prst="straightConnector1">
          <a:avLst/>
        </a:prstGeom>
        <a:ln w="57150">
          <a:solidFill>
            <a:schemeClr val="accent3">
              <a:lumMod val="60000"/>
              <a:lumOff val="40000"/>
            </a:schemeClr>
          </a:solidFill>
          <a:tailEnd type="triangle"/>
        </a:ln>
      </xdr:spPr>
      <xdr:style>
        <a:lnRef idx="1">
          <a:schemeClr val="accent3"/>
        </a:lnRef>
        <a:fillRef idx="0">
          <a:schemeClr val="accent3"/>
        </a:fillRef>
        <a:effectRef idx="0">
          <a:schemeClr val="accent3"/>
        </a:effectRef>
        <a:fontRef idx="minor">
          <a:schemeClr val="tx1"/>
        </a:fontRef>
      </xdr:style>
    </xdr:cxnSp>
    <xdr:clientData/>
  </xdr:twoCellAnchor>
  <xdr:twoCellAnchor editAs="oneCell">
    <xdr:from>
      <xdr:col>4</xdr:col>
      <xdr:colOff>99060</xdr:colOff>
      <xdr:row>71</xdr:row>
      <xdr:rowOff>160020</xdr:rowOff>
    </xdr:from>
    <xdr:to>
      <xdr:col>15</xdr:col>
      <xdr:colOff>457987</xdr:colOff>
      <xdr:row>94</xdr:row>
      <xdr:rowOff>152764</xdr:rowOff>
    </xdr:to>
    <xdr:pic>
      <xdr:nvPicPr>
        <xdr:cNvPr id="28" name="Grafik 27">
          <a:extLst>
            <a:ext uri="{FF2B5EF4-FFF2-40B4-BE49-F238E27FC236}">
              <a16:creationId xmlns:a16="http://schemas.microsoft.com/office/drawing/2014/main" id="{F6BC1150-B915-4658-A4E1-47CE93F9FC90}"/>
            </a:ext>
          </a:extLst>
        </xdr:cNvPr>
        <xdr:cNvPicPr>
          <a:picLocks noChangeAspect="1"/>
        </xdr:cNvPicPr>
      </xdr:nvPicPr>
      <xdr:blipFill>
        <a:blip xmlns:r="http://schemas.openxmlformats.org/officeDocument/2006/relationships" r:embed="rId3"/>
        <a:stretch>
          <a:fillRect/>
        </a:stretch>
      </xdr:blipFill>
      <xdr:spPr>
        <a:xfrm>
          <a:off x="3268980" y="12854940"/>
          <a:ext cx="9076207" cy="4198984"/>
        </a:xfrm>
        <a:prstGeom prst="rect">
          <a:avLst/>
        </a:prstGeom>
      </xdr:spPr>
    </xdr:pic>
    <xdr:clientData/>
  </xdr:twoCellAnchor>
  <xdr:twoCellAnchor>
    <xdr:from>
      <xdr:col>3</xdr:col>
      <xdr:colOff>60960</xdr:colOff>
      <xdr:row>72</xdr:row>
      <xdr:rowOff>160020</xdr:rowOff>
    </xdr:from>
    <xdr:to>
      <xdr:col>4</xdr:col>
      <xdr:colOff>86868</xdr:colOff>
      <xdr:row>75</xdr:row>
      <xdr:rowOff>96012</xdr:rowOff>
    </xdr:to>
    <xdr:sp macro="" textlink="">
      <xdr:nvSpPr>
        <xdr:cNvPr id="33" name="Pfeil: nach links 32">
          <a:extLst>
            <a:ext uri="{FF2B5EF4-FFF2-40B4-BE49-F238E27FC236}">
              <a16:creationId xmlns:a16="http://schemas.microsoft.com/office/drawing/2014/main" id="{D48A0EA9-7F86-4B65-863F-4DC2B8385DC7}"/>
            </a:ext>
          </a:extLst>
        </xdr:cNvPr>
        <xdr:cNvSpPr/>
      </xdr:nvSpPr>
      <xdr:spPr>
        <a:xfrm rot="10800000">
          <a:off x="2438400" y="13037820"/>
          <a:ext cx="818388" cy="484632"/>
        </a:xfrm>
        <a:prstGeom prst="leftArrow">
          <a:avLst/>
        </a:prstGeom>
        <a:solidFill>
          <a:schemeClr val="accent1"/>
        </a:soli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clientData/>
  </xdr:twoCellAnchor>
  <xdr:twoCellAnchor>
    <xdr:from>
      <xdr:col>0</xdr:col>
      <xdr:colOff>205740</xdr:colOff>
      <xdr:row>72</xdr:row>
      <xdr:rowOff>144780</xdr:rowOff>
    </xdr:from>
    <xdr:to>
      <xdr:col>3</xdr:col>
      <xdr:colOff>60960</xdr:colOff>
      <xdr:row>88</xdr:row>
      <xdr:rowOff>69850</xdr:rowOff>
    </xdr:to>
    <xdr:sp macro="" textlink="">
      <xdr:nvSpPr>
        <xdr:cNvPr id="29" name="Textfeld 28">
          <a:extLst>
            <a:ext uri="{FF2B5EF4-FFF2-40B4-BE49-F238E27FC236}">
              <a16:creationId xmlns:a16="http://schemas.microsoft.com/office/drawing/2014/main" id="{772C1ACE-0DEF-470D-AB9F-78BC90EDB708}"/>
            </a:ext>
          </a:extLst>
        </xdr:cNvPr>
        <xdr:cNvSpPr txBox="1"/>
      </xdr:nvSpPr>
      <xdr:spPr>
        <a:xfrm>
          <a:off x="205740" y="13536930"/>
          <a:ext cx="2141220" cy="287147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0" i="0">
              <a:solidFill>
                <a:schemeClr val="dk1"/>
              </a:solidFill>
              <a:effectLst/>
              <a:latin typeface="+mn-lt"/>
              <a:ea typeface="+mn-ea"/>
              <a:cs typeface="+mn-cs"/>
            </a:rPr>
            <a:t>Der </a:t>
          </a:r>
          <a:r>
            <a:rPr lang="de-DE" sz="1100" b="1" i="0">
              <a:solidFill>
                <a:schemeClr val="dk1"/>
              </a:solidFill>
              <a:effectLst/>
              <a:latin typeface="+mn-lt"/>
              <a:ea typeface="+mn-ea"/>
              <a:cs typeface="+mn-cs"/>
            </a:rPr>
            <a:t>Netto-Mindestpersonalbedarf </a:t>
          </a:r>
          <a:r>
            <a:rPr lang="de-DE" sz="1100" b="0" i="0">
              <a:solidFill>
                <a:schemeClr val="dk1"/>
              </a:solidFill>
              <a:effectLst/>
              <a:latin typeface="+mn-lt"/>
              <a:ea typeface="+mn-ea"/>
              <a:cs typeface="+mn-cs"/>
            </a:rPr>
            <a:t>gemäß</a:t>
          </a:r>
          <a:r>
            <a:rPr lang="de-DE" sz="1100" b="0" i="0" baseline="0">
              <a:solidFill>
                <a:schemeClr val="dk1"/>
              </a:solidFill>
              <a:effectLst/>
              <a:latin typeface="+mn-lt"/>
              <a:ea typeface="+mn-ea"/>
              <a:cs typeface="+mn-cs"/>
            </a:rPr>
            <a:t> </a:t>
          </a:r>
          <a:r>
            <a:rPr lang="de-DE" sz="1100" b="0" i="0">
              <a:solidFill>
                <a:schemeClr val="dk1"/>
              </a:solidFill>
              <a:effectLst/>
              <a:latin typeface="+mn-lt"/>
              <a:ea typeface="+mn-ea"/>
              <a:cs typeface="+mn-cs"/>
            </a:rPr>
            <a:t>§ 25c HKJGB</a:t>
          </a:r>
        </a:p>
        <a:p>
          <a:r>
            <a:rPr lang="de-DE" sz="1100" b="0" i="0">
              <a:solidFill>
                <a:schemeClr val="dk1"/>
              </a:solidFill>
              <a:effectLst/>
              <a:latin typeface="+mn-lt"/>
              <a:ea typeface="+mn-ea"/>
              <a:cs typeface="+mn-cs"/>
            </a:rPr>
            <a:t> ist </a:t>
          </a:r>
          <a:r>
            <a:rPr lang="de-DE" sz="1100" b="1" i="0">
              <a:solidFill>
                <a:schemeClr val="dk1"/>
              </a:solidFill>
              <a:effectLst/>
              <a:latin typeface="+mn-lt"/>
              <a:ea typeface="+mn-ea"/>
              <a:cs typeface="+mn-cs"/>
            </a:rPr>
            <a:t>kindbezogen</a:t>
          </a:r>
          <a:r>
            <a:rPr lang="de-DE" sz="1100" b="0" i="0">
              <a:solidFill>
                <a:schemeClr val="dk1"/>
              </a:solidFill>
              <a:effectLst/>
              <a:latin typeface="+mn-lt"/>
              <a:ea typeface="+mn-ea"/>
              <a:cs typeface="+mn-cs"/>
            </a:rPr>
            <a:t> zu errechnen und richtet sich nach:</a:t>
          </a:r>
        </a:p>
        <a:p>
          <a:r>
            <a:rPr lang="de-DE" sz="1100" b="0" i="0">
              <a:solidFill>
                <a:schemeClr val="dk1"/>
              </a:solidFill>
              <a:effectLst/>
              <a:latin typeface="+mn-lt"/>
              <a:ea typeface="+mn-ea"/>
              <a:cs typeface="+mn-cs"/>
            </a:rPr>
            <a:t>- der Zahl der </a:t>
          </a:r>
          <a:r>
            <a:rPr lang="de-DE" sz="1100" b="1" i="0">
              <a:solidFill>
                <a:schemeClr val="dk1"/>
              </a:solidFill>
              <a:effectLst/>
              <a:latin typeface="+mn-lt"/>
              <a:ea typeface="+mn-ea"/>
              <a:cs typeface="+mn-cs"/>
            </a:rPr>
            <a:t>vertraglich aufgenommenen Kinder</a:t>
          </a:r>
          <a:r>
            <a:rPr lang="de-DE" sz="1100" b="0" i="0">
              <a:solidFill>
                <a:schemeClr val="dk1"/>
              </a:solidFill>
              <a:effectLst/>
              <a:latin typeface="+mn-lt"/>
              <a:ea typeface="+mn-ea"/>
              <a:cs typeface="+mn-cs"/>
            </a:rPr>
            <a:t> in der Einrichtung, </a:t>
          </a:r>
        </a:p>
        <a:p>
          <a:r>
            <a:rPr lang="de-DE" sz="1100" b="0" i="0">
              <a:solidFill>
                <a:schemeClr val="dk1"/>
              </a:solidFill>
              <a:effectLst/>
              <a:latin typeface="+mn-lt"/>
              <a:ea typeface="+mn-ea"/>
              <a:cs typeface="+mn-cs"/>
            </a:rPr>
            <a:t>- </a:t>
          </a:r>
          <a:r>
            <a:rPr lang="de-DE" sz="1100" b="1" i="0">
              <a:solidFill>
                <a:schemeClr val="dk1"/>
              </a:solidFill>
              <a:effectLst/>
              <a:latin typeface="+mn-lt"/>
              <a:ea typeface="+mn-ea"/>
              <a:cs typeface="+mn-cs"/>
            </a:rPr>
            <a:t>dem Alter der Kinder </a:t>
          </a:r>
          <a:r>
            <a:rPr lang="de-DE" sz="1100" b="0" i="0">
              <a:solidFill>
                <a:schemeClr val="dk1"/>
              </a:solidFill>
              <a:effectLst/>
              <a:latin typeface="+mn-lt"/>
              <a:ea typeface="+mn-ea"/>
              <a:cs typeface="+mn-cs"/>
            </a:rPr>
            <a:t>(hieraus ergibt sich der für das Kind maßgebliche </a:t>
          </a:r>
          <a:r>
            <a:rPr lang="de-DE" sz="1100" b="1" i="0">
              <a:solidFill>
                <a:schemeClr val="dk1"/>
              </a:solidFill>
              <a:effectLst/>
              <a:latin typeface="+mn-lt"/>
              <a:ea typeface="+mn-ea"/>
              <a:cs typeface="+mn-cs"/>
            </a:rPr>
            <a:t>Fachkraftfaktor</a:t>
          </a:r>
          <a:r>
            <a:rPr lang="de-DE" sz="1100" b="0" i="0">
              <a:solidFill>
                <a:schemeClr val="dk1"/>
              </a:solidFill>
              <a:effectLst/>
              <a:latin typeface="+mn-lt"/>
              <a:ea typeface="+mn-ea"/>
              <a:cs typeface="+mn-cs"/>
            </a:rPr>
            <a:t>) und </a:t>
          </a:r>
        </a:p>
        <a:p>
          <a:r>
            <a:rPr lang="de-DE" sz="1100" b="0" i="0">
              <a:solidFill>
                <a:schemeClr val="dk1"/>
              </a:solidFill>
              <a:effectLst/>
              <a:latin typeface="+mn-lt"/>
              <a:ea typeface="+mn-ea"/>
              <a:cs typeface="+mn-cs"/>
            </a:rPr>
            <a:t>- ihrer vertraglich festgelegten </a:t>
          </a:r>
          <a:r>
            <a:rPr lang="de-DE" sz="1100" b="1" i="0">
              <a:solidFill>
                <a:schemeClr val="dk1"/>
              </a:solidFill>
              <a:effectLst/>
              <a:latin typeface="+mn-lt"/>
              <a:ea typeface="+mn-ea"/>
              <a:cs typeface="+mn-cs"/>
            </a:rPr>
            <a:t>Betreuungszeit</a:t>
          </a:r>
          <a:r>
            <a:rPr lang="de-DE" sz="1100" b="0" i="0">
              <a:solidFill>
                <a:schemeClr val="dk1"/>
              </a:solidFill>
              <a:effectLst/>
              <a:latin typeface="+mn-lt"/>
              <a:ea typeface="+mn-ea"/>
              <a:cs typeface="+mn-cs"/>
            </a:rPr>
            <a:t> (hieraus ergibt sich der für das Kind maßgebliche </a:t>
          </a:r>
          <a:r>
            <a:rPr lang="de-DE" sz="1100" b="1" i="0">
              <a:solidFill>
                <a:schemeClr val="dk1"/>
              </a:solidFill>
              <a:effectLst/>
              <a:latin typeface="+mn-lt"/>
              <a:ea typeface="+mn-ea"/>
              <a:cs typeface="+mn-cs"/>
            </a:rPr>
            <a:t>Betreuungsmittelwert</a:t>
          </a:r>
          <a:endParaRPr lang="de-DE" sz="1100"/>
        </a:p>
      </xdr:txBody>
    </xdr:sp>
    <xdr:clientData/>
  </xdr:twoCellAnchor>
  <xdr:twoCellAnchor>
    <xdr:from>
      <xdr:col>0</xdr:col>
      <xdr:colOff>198120</xdr:colOff>
      <xdr:row>88</xdr:row>
      <xdr:rowOff>167640</xdr:rowOff>
    </xdr:from>
    <xdr:to>
      <xdr:col>3</xdr:col>
      <xdr:colOff>457200</xdr:colOff>
      <xdr:row>97</xdr:row>
      <xdr:rowOff>7620</xdr:rowOff>
    </xdr:to>
    <xdr:sp macro="" textlink="">
      <xdr:nvSpPr>
        <xdr:cNvPr id="30" name="Textfeld 29">
          <a:extLst>
            <a:ext uri="{FF2B5EF4-FFF2-40B4-BE49-F238E27FC236}">
              <a16:creationId xmlns:a16="http://schemas.microsoft.com/office/drawing/2014/main" id="{E9602CDB-8A2D-427B-BE7E-AB86B203FA1D}"/>
            </a:ext>
          </a:extLst>
        </xdr:cNvPr>
        <xdr:cNvSpPr txBox="1"/>
      </xdr:nvSpPr>
      <xdr:spPr>
        <a:xfrm>
          <a:off x="198120" y="15971520"/>
          <a:ext cx="2636520" cy="148590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0" i="0" u="none" strike="noStrike" baseline="30000">
              <a:solidFill>
                <a:schemeClr val="dk1"/>
              </a:solidFill>
              <a:effectLst/>
              <a:latin typeface="+mn-lt"/>
              <a:ea typeface="+mn-ea"/>
              <a:cs typeface="+mn-cs"/>
            </a:rPr>
            <a:t>1</a:t>
          </a:r>
          <a:r>
            <a:rPr lang="de-DE" sz="1100" b="1" i="0" u="none" strike="noStrike">
              <a:solidFill>
                <a:schemeClr val="dk1"/>
              </a:solidFill>
              <a:effectLst/>
              <a:latin typeface="+mn-lt"/>
              <a:ea typeface="+mn-ea"/>
              <a:cs typeface="+mn-cs"/>
            </a:rPr>
            <a:t>Betreuungsmittelwerte</a:t>
          </a:r>
          <a:r>
            <a:rPr lang="de-DE" sz="1100" b="0" i="0" u="none" strike="noStrike">
              <a:solidFill>
                <a:schemeClr val="dk1"/>
              </a:solidFill>
              <a:effectLst/>
              <a:latin typeface="+mn-lt"/>
              <a:ea typeface="+mn-ea"/>
              <a:cs typeface="+mn-cs"/>
            </a:rPr>
            <a:t> </a:t>
          </a:r>
        </a:p>
        <a:p>
          <a:r>
            <a:rPr lang="de-DE" sz="1100" b="0" i="0" u="none" strike="noStrike">
              <a:solidFill>
                <a:schemeClr val="dk1"/>
              </a:solidFill>
              <a:effectLst/>
              <a:latin typeface="+mn-lt"/>
              <a:ea typeface="+mn-ea"/>
              <a:cs typeface="+mn-cs"/>
            </a:rPr>
            <a:t>der vertragl. oder satzungsgemäß vereinbarten wöchentl. Betreuungszeit der Kinder </a:t>
          </a:r>
        </a:p>
        <a:p>
          <a:r>
            <a:rPr lang="de-DE" sz="1100" b="0" i="0" u="none" strike="noStrike">
              <a:solidFill>
                <a:schemeClr val="dk1"/>
              </a:solidFill>
              <a:effectLst/>
              <a:latin typeface="+mn-lt"/>
              <a:ea typeface="+mn-ea"/>
              <a:cs typeface="+mn-cs"/>
            </a:rPr>
            <a:t>bis zu 25 Std. = </a:t>
          </a:r>
          <a:r>
            <a:rPr lang="de-DE" sz="1100" b="1" i="0" u="none" strike="noStrike">
              <a:solidFill>
                <a:schemeClr val="dk1"/>
              </a:solidFill>
              <a:effectLst/>
              <a:latin typeface="+mn-lt"/>
              <a:ea typeface="+mn-ea"/>
              <a:cs typeface="+mn-cs"/>
            </a:rPr>
            <a:t>22,5 Std.</a:t>
          </a:r>
          <a:r>
            <a:rPr lang="de-DE" sz="1100" b="0" i="0" u="none" strike="noStrike">
              <a:solidFill>
                <a:schemeClr val="dk1"/>
              </a:solidFill>
              <a:effectLst/>
              <a:latin typeface="+mn-lt"/>
              <a:ea typeface="+mn-ea"/>
              <a:cs typeface="+mn-cs"/>
            </a:rPr>
            <a:t>; </a:t>
          </a:r>
        </a:p>
        <a:p>
          <a:r>
            <a:rPr lang="de-DE" sz="1100" b="0" i="0" u="none" strike="noStrike">
              <a:solidFill>
                <a:schemeClr val="dk1"/>
              </a:solidFill>
              <a:effectLst/>
              <a:latin typeface="+mn-lt"/>
              <a:ea typeface="+mn-ea"/>
              <a:cs typeface="+mn-cs"/>
            </a:rPr>
            <a:t>mehr als 25 bis zu 35 Std. = </a:t>
          </a:r>
          <a:r>
            <a:rPr lang="de-DE" sz="1100" b="1" i="0" u="none" strike="noStrike">
              <a:solidFill>
                <a:schemeClr val="dk1"/>
              </a:solidFill>
              <a:effectLst/>
              <a:latin typeface="+mn-lt"/>
              <a:ea typeface="+mn-ea"/>
              <a:cs typeface="+mn-cs"/>
            </a:rPr>
            <a:t>30 Std</a:t>
          </a:r>
          <a:r>
            <a:rPr lang="de-DE" sz="1100" b="0" i="0" u="none" strike="noStrike">
              <a:solidFill>
                <a:schemeClr val="dk1"/>
              </a:solidFill>
              <a:effectLst/>
              <a:latin typeface="+mn-lt"/>
              <a:ea typeface="+mn-ea"/>
              <a:cs typeface="+mn-cs"/>
            </a:rPr>
            <a:t>.; </a:t>
          </a:r>
        </a:p>
        <a:p>
          <a:r>
            <a:rPr lang="de-DE" sz="1100" b="0" i="0" u="none" strike="noStrike">
              <a:solidFill>
                <a:schemeClr val="dk1"/>
              </a:solidFill>
              <a:effectLst/>
              <a:latin typeface="+mn-lt"/>
              <a:ea typeface="+mn-ea"/>
              <a:cs typeface="+mn-cs"/>
            </a:rPr>
            <a:t>mehr als 35 bis unter 45 Std. = 42,5 Std.; </a:t>
          </a:r>
        </a:p>
        <a:p>
          <a:r>
            <a:rPr lang="de-DE" sz="1100" b="0" i="0" u="none" strike="noStrike">
              <a:solidFill>
                <a:schemeClr val="dk1"/>
              </a:solidFill>
              <a:effectLst/>
              <a:latin typeface="+mn-lt"/>
              <a:ea typeface="+mn-ea"/>
              <a:cs typeface="+mn-cs"/>
            </a:rPr>
            <a:t>45 Std. und mehr = </a:t>
          </a:r>
          <a:r>
            <a:rPr lang="de-DE" sz="1100" b="1" i="0" u="none" strike="noStrike">
              <a:solidFill>
                <a:schemeClr val="dk1"/>
              </a:solidFill>
              <a:effectLst/>
              <a:latin typeface="+mn-lt"/>
              <a:ea typeface="+mn-ea"/>
              <a:cs typeface="+mn-cs"/>
            </a:rPr>
            <a:t>50 Std</a:t>
          </a:r>
          <a:r>
            <a:rPr lang="de-DE" sz="1100" b="0" i="0" u="none" strike="noStrike">
              <a:solidFill>
                <a:schemeClr val="dk1"/>
              </a:solidFill>
              <a:effectLst/>
              <a:latin typeface="+mn-lt"/>
              <a:ea typeface="+mn-ea"/>
              <a:cs typeface="+mn-cs"/>
            </a:rPr>
            <a:t>.</a:t>
          </a:r>
          <a:r>
            <a:rPr lang="de-DE"/>
            <a:t> </a:t>
          </a:r>
          <a:endParaRPr lang="de-DE" sz="1100"/>
        </a:p>
      </xdr:txBody>
    </xdr:sp>
    <xdr:clientData/>
  </xdr:twoCellAnchor>
  <xdr:twoCellAnchor>
    <xdr:from>
      <xdr:col>0</xdr:col>
      <xdr:colOff>236220</xdr:colOff>
      <xdr:row>97</xdr:row>
      <xdr:rowOff>160020</xdr:rowOff>
    </xdr:from>
    <xdr:to>
      <xdr:col>3</xdr:col>
      <xdr:colOff>464820</xdr:colOff>
      <xdr:row>108</xdr:row>
      <xdr:rowOff>129540</xdr:rowOff>
    </xdr:to>
    <xdr:sp macro="" textlink="">
      <xdr:nvSpPr>
        <xdr:cNvPr id="32" name="Textfeld 31">
          <a:extLst>
            <a:ext uri="{FF2B5EF4-FFF2-40B4-BE49-F238E27FC236}">
              <a16:creationId xmlns:a16="http://schemas.microsoft.com/office/drawing/2014/main" id="{38031ACE-A673-49F6-BAF7-5E6AA3E4FF34}"/>
            </a:ext>
          </a:extLst>
        </xdr:cNvPr>
        <xdr:cNvSpPr txBox="1"/>
      </xdr:nvSpPr>
      <xdr:spPr>
        <a:xfrm>
          <a:off x="236220" y="17609820"/>
          <a:ext cx="2606040" cy="198120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0" i="0" u="none" strike="noStrike" baseline="30000">
              <a:solidFill>
                <a:schemeClr val="dk1"/>
              </a:solidFill>
              <a:effectLst/>
              <a:latin typeface="+mn-lt"/>
              <a:ea typeface="+mn-ea"/>
              <a:cs typeface="+mn-cs"/>
            </a:rPr>
            <a:t>2</a:t>
          </a:r>
          <a:r>
            <a:rPr lang="de-DE" sz="1100" b="1" i="0" u="none" strike="noStrike">
              <a:solidFill>
                <a:schemeClr val="dk1"/>
              </a:solidFill>
              <a:effectLst/>
              <a:latin typeface="+mn-lt"/>
              <a:ea typeface="+mn-ea"/>
              <a:cs typeface="+mn-cs"/>
            </a:rPr>
            <a:t>Platzsharing</a:t>
          </a:r>
        </a:p>
        <a:p>
          <a:r>
            <a:rPr lang="de-DE" sz="1100" b="0" i="0" u="none" strike="noStrike">
              <a:solidFill>
                <a:schemeClr val="dk1"/>
              </a:solidFill>
              <a:effectLst/>
              <a:latin typeface="+mn-lt"/>
              <a:ea typeface="+mn-ea"/>
              <a:cs typeface="+mn-cs"/>
            </a:rPr>
            <a:t>Teilen sich mehrere Kinder einen Platz, gelten diese als ein Kind, sofern die Summe der wöchentl. Betreuungszeit der einzelnen Kinder 50 Std./Woche nicht überschreitet. Der </a:t>
          </a:r>
          <a:r>
            <a:rPr lang="de-DE" sz="1100" b="1" i="0" u="none" strike="noStrike">
              <a:solidFill>
                <a:schemeClr val="dk1"/>
              </a:solidFill>
              <a:effectLst/>
              <a:latin typeface="+mn-lt"/>
              <a:ea typeface="+mn-ea"/>
              <a:cs typeface="+mn-cs"/>
            </a:rPr>
            <a:t>Fachkraftfaktor</a:t>
          </a:r>
          <a:r>
            <a:rPr lang="de-DE" sz="1100" b="0" i="0" u="none" strike="noStrike">
              <a:solidFill>
                <a:schemeClr val="dk1"/>
              </a:solidFill>
              <a:effectLst/>
              <a:latin typeface="+mn-lt"/>
              <a:ea typeface="+mn-ea"/>
              <a:cs typeface="+mn-cs"/>
            </a:rPr>
            <a:t> bestimmt sich dann nach dem Alter des jeweils </a:t>
          </a:r>
          <a:r>
            <a:rPr lang="de-DE" sz="1100" b="1" i="0" u="none" strike="noStrike">
              <a:solidFill>
                <a:schemeClr val="dk1"/>
              </a:solidFill>
              <a:effectLst/>
              <a:latin typeface="+mn-lt"/>
              <a:ea typeface="+mn-ea"/>
              <a:cs typeface="+mn-cs"/>
            </a:rPr>
            <a:t>jüngsten Kindes </a:t>
          </a:r>
          <a:r>
            <a:rPr lang="de-DE" sz="1100" b="0" i="0" u="none" strike="noStrike">
              <a:solidFill>
                <a:schemeClr val="dk1"/>
              </a:solidFill>
              <a:effectLst/>
              <a:latin typeface="+mn-lt"/>
              <a:ea typeface="+mn-ea"/>
              <a:cs typeface="+mn-cs"/>
            </a:rPr>
            <a:t>und der Betreuungsmittelwert nach der </a:t>
          </a:r>
          <a:r>
            <a:rPr lang="de-DE" sz="1100" b="1" i="0" u="none" strike="noStrike">
              <a:solidFill>
                <a:schemeClr val="dk1"/>
              </a:solidFill>
              <a:effectLst/>
              <a:latin typeface="+mn-lt"/>
              <a:ea typeface="+mn-ea"/>
              <a:cs typeface="+mn-cs"/>
            </a:rPr>
            <a:t>Summe der wöchentl. Betreuungszeit der einzelnen Kinder</a:t>
          </a:r>
          <a:r>
            <a:rPr lang="de-DE" sz="1100" b="0" i="0" u="none" strike="noStrike">
              <a:solidFill>
                <a:schemeClr val="dk1"/>
              </a:solidFill>
              <a:effectLst/>
              <a:latin typeface="+mn-lt"/>
              <a:ea typeface="+mn-ea"/>
              <a:cs typeface="+mn-cs"/>
            </a:rPr>
            <a:t>.  </a:t>
          </a:r>
          <a:r>
            <a:rPr lang="de-DE"/>
            <a:t> </a:t>
          </a:r>
          <a:endParaRPr lang="de-DE" sz="1100"/>
        </a:p>
      </xdr:txBody>
    </xdr:sp>
    <xdr:clientData/>
  </xdr:twoCellAnchor>
  <xdr:oneCellAnchor>
    <xdr:from>
      <xdr:col>3</xdr:col>
      <xdr:colOff>586739</xdr:colOff>
      <xdr:row>97</xdr:row>
      <xdr:rowOff>163570</xdr:rowOff>
    </xdr:from>
    <xdr:ext cx="2514601" cy="1986826"/>
    <xdr:sp macro="" textlink="">
      <xdr:nvSpPr>
        <xdr:cNvPr id="34" name="Textfeld 33">
          <a:extLst>
            <a:ext uri="{FF2B5EF4-FFF2-40B4-BE49-F238E27FC236}">
              <a16:creationId xmlns:a16="http://schemas.microsoft.com/office/drawing/2014/main" id="{74C0E0EB-C3BA-4441-A7FB-481CA9BFA320}"/>
            </a:ext>
          </a:extLst>
        </xdr:cNvPr>
        <xdr:cNvSpPr txBox="1"/>
      </xdr:nvSpPr>
      <xdr:spPr>
        <a:xfrm rot="10800000" flipH="1" flipV="1">
          <a:off x="2964179" y="18017230"/>
          <a:ext cx="2514601" cy="1986826"/>
        </a:xfrm>
        <a:prstGeom prst="rect">
          <a:avLst/>
        </a:prstGeom>
        <a:solidFill>
          <a:schemeClr val="accent4">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100" b="0" i="0" u="none" strike="noStrike" baseline="30000">
              <a:solidFill>
                <a:schemeClr val="tx1"/>
              </a:solidFill>
              <a:effectLst/>
              <a:latin typeface="+mn-lt"/>
              <a:ea typeface="+mn-ea"/>
              <a:cs typeface="+mn-cs"/>
            </a:rPr>
            <a:t>3</a:t>
          </a:r>
          <a:r>
            <a:rPr lang="de-DE" sz="1100" b="0" i="0" u="none" strike="noStrike">
              <a:solidFill>
                <a:schemeClr val="tx1"/>
              </a:solidFill>
              <a:effectLst/>
              <a:latin typeface="+mn-lt"/>
              <a:ea typeface="+mn-ea"/>
              <a:cs typeface="+mn-cs"/>
            </a:rPr>
            <a:t>Nach § 25c Abs. 3 HKJGB sind für die </a:t>
          </a:r>
          <a:r>
            <a:rPr lang="de-DE" sz="1100" b="1" i="0" u="none" strike="noStrike">
              <a:solidFill>
                <a:schemeClr val="tx1"/>
              </a:solidFill>
              <a:effectLst/>
              <a:latin typeface="+mn-lt"/>
              <a:ea typeface="+mn-ea"/>
              <a:cs typeface="+mn-cs"/>
            </a:rPr>
            <a:t>Leitungstätigkeit</a:t>
          </a:r>
          <a:r>
            <a:rPr lang="de-DE" sz="1100" b="0" i="0" u="none" strike="noStrike">
              <a:solidFill>
                <a:schemeClr val="tx1"/>
              </a:solidFill>
              <a:effectLst/>
              <a:latin typeface="+mn-lt"/>
              <a:ea typeface="+mn-ea"/>
              <a:cs typeface="+mn-cs"/>
            </a:rPr>
            <a:t> zusätzliche Zeiten im Umfang von 20 % des Netto-Mindestpersonalbedarfs vorzuhalten. Die Berechnung berücksichtigt </a:t>
          </a:r>
          <a:r>
            <a:rPr lang="de-DE" sz="1100" b="1" i="0" u="none" strike="noStrike">
              <a:solidFill>
                <a:schemeClr val="tx1"/>
              </a:solidFill>
              <a:effectLst/>
              <a:latin typeface="+mn-lt"/>
              <a:ea typeface="+mn-ea"/>
              <a:cs typeface="+mn-cs"/>
            </a:rPr>
            <a:t>die gesetzliche Vorgabe von maximal 1,5 Vollzeitstellen.</a:t>
          </a:r>
          <a:r>
            <a:rPr lang="de-DE" sz="1100" b="0" i="0" u="none" strike="noStrike">
              <a:solidFill>
                <a:schemeClr val="tx1"/>
              </a:solidFill>
              <a:effectLst/>
              <a:latin typeface="+mn-lt"/>
              <a:ea typeface="+mn-ea"/>
              <a:cs typeface="+mn-cs"/>
            </a:rPr>
            <a:t> Die entsprechende Stundenzahl wird auf Basis der Sollarbeitszeit berechnet. </a:t>
          </a:r>
          <a:r>
            <a:rPr lang="de-DE"/>
            <a:t> </a:t>
          </a:r>
        </a:p>
        <a:p>
          <a:r>
            <a:rPr lang="de-DE"/>
            <a:t>Bitte Wählen</a:t>
          </a:r>
          <a:r>
            <a:rPr lang="de-DE" baseline="0"/>
            <a:t> Sie die Stunden einer Vollzeitstelle per Vorgabe aus.  </a:t>
          </a:r>
          <a:endParaRPr lang="de-DE"/>
        </a:p>
      </xdr:txBody>
    </xdr:sp>
    <xdr:clientData/>
  </xdr:oneCellAnchor>
  <xdr:twoCellAnchor>
    <xdr:from>
      <xdr:col>16</xdr:col>
      <xdr:colOff>251460</xdr:colOff>
      <xdr:row>76</xdr:row>
      <xdr:rowOff>106680</xdr:rowOff>
    </xdr:from>
    <xdr:to>
      <xdr:col>19</xdr:col>
      <xdr:colOff>502920</xdr:colOff>
      <xdr:row>94</xdr:row>
      <xdr:rowOff>82550</xdr:rowOff>
    </xdr:to>
    <xdr:sp macro="" textlink="">
      <xdr:nvSpPr>
        <xdr:cNvPr id="35" name="Textfeld 34">
          <a:extLst>
            <a:ext uri="{FF2B5EF4-FFF2-40B4-BE49-F238E27FC236}">
              <a16:creationId xmlns:a16="http://schemas.microsoft.com/office/drawing/2014/main" id="{AF7FCB72-879B-4E6F-AAE2-46598DB640E0}"/>
            </a:ext>
          </a:extLst>
        </xdr:cNvPr>
        <xdr:cNvSpPr txBox="1"/>
      </xdr:nvSpPr>
      <xdr:spPr>
        <a:xfrm>
          <a:off x="12443460" y="14235430"/>
          <a:ext cx="2537460" cy="329057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0" i="0">
              <a:solidFill>
                <a:schemeClr val="dk1"/>
              </a:solidFill>
              <a:effectLst/>
              <a:latin typeface="+mn-lt"/>
              <a:ea typeface="+mn-ea"/>
              <a:cs typeface="+mn-cs"/>
            </a:rPr>
            <a:t>Zusätzlich zu den errechneten kindbezogenen Zeiten (</a:t>
          </a:r>
          <a:r>
            <a:rPr lang="de-DE" sz="1100" b="1" i="0">
              <a:solidFill>
                <a:schemeClr val="dk1"/>
              </a:solidFill>
              <a:effectLst/>
              <a:latin typeface="+mn-lt"/>
              <a:ea typeface="+mn-ea"/>
              <a:cs typeface="+mn-cs"/>
            </a:rPr>
            <a:t>Netto-Mindestpersonalbedarf</a:t>
          </a:r>
          <a:r>
            <a:rPr lang="de-DE" sz="1100" b="0" i="0">
              <a:solidFill>
                <a:schemeClr val="dk1"/>
              </a:solidFill>
              <a:effectLst/>
              <a:latin typeface="+mn-lt"/>
              <a:ea typeface="+mn-ea"/>
              <a:cs typeface="+mn-cs"/>
            </a:rPr>
            <a:t>) sind weitere Stunden gesetzlich</a:t>
          </a:r>
          <a:r>
            <a:rPr lang="de-DE" sz="1100" b="0" i="0" baseline="0">
              <a:solidFill>
                <a:schemeClr val="dk1"/>
              </a:solidFill>
              <a:effectLst/>
              <a:latin typeface="+mn-lt"/>
              <a:ea typeface="+mn-ea"/>
              <a:cs typeface="+mn-cs"/>
            </a:rPr>
            <a:t> vorgegeben. </a:t>
          </a:r>
        </a:p>
        <a:p>
          <a:pPr marL="0" marR="0" lvl="0" indent="0" defTabSz="914400" eaLnBrk="1" fontAlgn="auto" latinLnBrk="0" hangingPunct="1">
            <a:lnSpc>
              <a:spcPct val="100000"/>
            </a:lnSpc>
            <a:spcBef>
              <a:spcPts val="0"/>
            </a:spcBef>
            <a:spcAft>
              <a:spcPts val="0"/>
            </a:spcAft>
            <a:buClrTx/>
            <a:buSzTx/>
            <a:buFontTx/>
            <a:buNone/>
            <a:tabLst/>
            <a:defRPr/>
          </a:pPr>
          <a:r>
            <a:rPr lang="de-DE" sz="1100" b="0" i="0">
              <a:solidFill>
                <a:schemeClr val="dk1"/>
              </a:solidFill>
              <a:effectLst/>
              <a:latin typeface="+mn-lt"/>
              <a:ea typeface="+mn-ea"/>
              <a:cs typeface="+mn-cs"/>
            </a:rPr>
            <a:t>- § 25c Abs. 1 HKJGB benennt</a:t>
          </a:r>
          <a:r>
            <a:rPr lang="de-DE" sz="1100" b="0" i="0" baseline="0">
              <a:solidFill>
                <a:schemeClr val="dk1"/>
              </a:solidFill>
              <a:effectLst/>
              <a:latin typeface="+mn-lt"/>
              <a:ea typeface="+mn-ea"/>
              <a:cs typeface="+mn-cs"/>
            </a:rPr>
            <a:t> den einen </a:t>
          </a:r>
          <a:r>
            <a:rPr lang="de-DE" sz="1100" b="0" i="0">
              <a:solidFill>
                <a:schemeClr val="dk1"/>
              </a:solidFill>
              <a:effectLst/>
              <a:latin typeface="+mn-lt"/>
              <a:ea typeface="+mn-ea"/>
              <a:cs typeface="+mn-cs"/>
            </a:rPr>
            <a:t>Pauschaler Anteil von 22 % für </a:t>
          </a:r>
          <a:r>
            <a:rPr lang="de-DE" sz="1100" b="1" i="0">
              <a:solidFill>
                <a:schemeClr val="dk1"/>
              </a:solidFill>
              <a:effectLst/>
              <a:latin typeface="+mn-lt"/>
              <a:ea typeface="+mn-ea"/>
              <a:cs typeface="+mn-cs"/>
            </a:rPr>
            <a:t>Ausfallzeiten des Fachpersonals </a:t>
          </a:r>
          <a:r>
            <a:rPr lang="de-DE" sz="1100" b="0" i="0">
              <a:solidFill>
                <a:schemeClr val="dk1"/>
              </a:solidFill>
              <a:effectLst/>
              <a:latin typeface="+mn-lt"/>
              <a:ea typeface="+mn-ea"/>
              <a:cs typeface="+mn-cs"/>
            </a:rPr>
            <a:t>durch Krankheit, Urlaub, Fortbildung etc.</a:t>
          </a:r>
        </a:p>
        <a:p>
          <a:pPr marL="0" marR="0" lvl="0" indent="0" defTabSz="914400" eaLnBrk="1" fontAlgn="auto" latinLnBrk="0" hangingPunct="1">
            <a:lnSpc>
              <a:spcPct val="100000"/>
            </a:lnSpc>
            <a:spcBef>
              <a:spcPts val="0"/>
            </a:spcBef>
            <a:spcAft>
              <a:spcPts val="0"/>
            </a:spcAft>
            <a:buClrTx/>
            <a:buSzTx/>
            <a:buFontTx/>
            <a:buNone/>
            <a:tabLst/>
            <a:defRPr/>
          </a:pPr>
          <a:r>
            <a:rPr lang="de-DE" sz="1100" b="0" i="0">
              <a:solidFill>
                <a:schemeClr val="dk1"/>
              </a:solidFill>
              <a:effectLst/>
              <a:latin typeface="+mn-lt"/>
              <a:ea typeface="+mn-ea"/>
              <a:cs typeface="+mn-cs"/>
            </a:rPr>
            <a:t>- Zeiten für die</a:t>
          </a:r>
          <a:r>
            <a:rPr lang="de-DE" sz="1100" b="0" i="0" baseline="0">
              <a:solidFill>
                <a:schemeClr val="dk1"/>
              </a:solidFill>
              <a:effectLst/>
              <a:latin typeface="+mn-lt"/>
              <a:ea typeface="+mn-ea"/>
              <a:cs typeface="+mn-cs"/>
            </a:rPr>
            <a:t> unmittelbare pädagogische Arbeit (Kinderfreie Zeit für Vorbereitungzeiten und Teamsitzungen, etc.) ist hierin nicht enthalten. </a:t>
          </a:r>
        </a:p>
        <a:p>
          <a:pPr marL="0" marR="0" lvl="0" indent="0" defTabSz="914400" eaLnBrk="1" fontAlgn="auto" latinLnBrk="0" hangingPunct="1">
            <a:lnSpc>
              <a:spcPct val="100000"/>
            </a:lnSpc>
            <a:spcBef>
              <a:spcPts val="0"/>
            </a:spcBef>
            <a:spcAft>
              <a:spcPts val="0"/>
            </a:spcAft>
            <a:buClrTx/>
            <a:buSzTx/>
            <a:buFontTx/>
            <a:buNone/>
            <a:tabLst/>
            <a:defRPr/>
          </a:pPr>
          <a:r>
            <a:rPr lang="de-DE" sz="1100" b="0" i="0" baseline="0">
              <a:solidFill>
                <a:schemeClr val="dk1"/>
              </a:solidFill>
              <a:effectLst/>
              <a:latin typeface="+mn-lt"/>
              <a:ea typeface="+mn-ea"/>
              <a:cs typeface="+mn-cs"/>
            </a:rPr>
            <a:t> </a:t>
          </a:r>
          <a:r>
            <a:rPr lang="de-DE" sz="1100" b="0" i="0">
              <a:solidFill>
                <a:schemeClr val="dk1"/>
              </a:solidFill>
              <a:effectLst/>
              <a:latin typeface="+mn-lt"/>
              <a:ea typeface="+mn-ea"/>
              <a:cs typeface="+mn-cs"/>
            </a:rPr>
            <a:t>- sowie </a:t>
          </a:r>
          <a:r>
            <a:rPr lang="de-DE" sz="1100" b="1" i="0">
              <a:solidFill>
                <a:schemeClr val="dk1"/>
              </a:solidFill>
              <a:effectLst/>
              <a:latin typeface="+mn-lt"/>
              <a:ea typeface="+mn-ea"/>
              <a:cs typeface="+mn-cs"/>
            </a:rPr>
            <a:t>20 % für die Freistellung der Kita-Leitung </a:t>
          </a:r>
          <a:r>
            <a:rPr lang="de-DE" sz="1100" b="0" i="0">
              <a:solidFill>
                <a:schemeClr val="dk1"/>
              </a:solidFill>
              <a:effectLst/>
              <a:latin typeface="+mn-lt"/>
              <a:ea typeface="+mn-ea"/>
              <a:cs typeface="+mn-cs"/>
            </a:rPr>
            <a:t>vom unmittelbaren Gruppendienst gemäß</a:t>
          </a:r>
          <a:r>
            <a:rPr lang="de-DE" sz="1100" b="0" i="0" baseline="0">
              <a:solidFill>
                <a:schemeClr val="dk1"/>
              </a:solidFill>
              <a:effectLst/>
              <a:latin typeface="+mn-lt"/>
              <a:ea typeface="+mn-ea"/>
              <a:cs typeface="+mn-cs"/>
            </a:rPr>
            <a:t> §25c Abs, 3 HKJGB.</a:t>
          </a:r>
        </a:p>
        <a:p>
          <a:pPr marL="0" marR="0" lvl="0" indent="0" defTabSz="914400" eaLnBrk="1" fontAlgn="auto" latinLnBrk="0" hangingPunct="1">
            <a:lnSpc>
              <a:spcPct val="100000"/>
            </a:lnSpc>
            <a:spcBef>
              <a:spcPts val="0"/>
            </a:spcBef>
            <a:spcAft>
              <a:spcPts val="0"/>
            </a:spcAft>
            <a:buClrTx/>
            <a:buSzTx/>
            <a:buFontTx/>
            <a:buNone/>
            <a:tabLst/>
            <a:defRPr/>
          </a:pPr>
          <a:r>
            <a:rPr lang="de-DE" sz="1100" b="0" i="0" baseline="0">
              <a:solidFill>
                <a:schemeClr val="dk1"/>
              </a:solidFill>
              <a:effectLst/>
              <a:latin typeface="+mn-lt"/>
              <a:ea typeface="+mn-ea"/>
              <a:cs typeface="+mn-cs"/>
            </a:rPr>
            <a:t>Diese sind bis zu einem </a:t>
          </a:r>
          <a:r>
            <a:rPr lang="de-DE" sz="1100" b="0" i="0">
              <a:solidFill>
                <a:schemeClr val="dk1"/>
              </a:solidFill>
              <a:effectLst/>
              <a:latin typeface="+mn-lt"/>
              <a:ea typeface="+mn-ea"/>
              <a:cs typeface="+mn-cs"/>
            </a:rPr>
            <a:t>max. im Umfang von 1,5 Vollzeitstellen hinzuzurechnen.</a:t>
          </a:r>
          <a:endParaRPr lang="de-DE" sz="1100"/>
        </a:p>
      </xdr:txBody>
    </xdr:sp>
    <xdr:clientData/>
  </xdr:twoCellAnchor>
  <xdr:twoCellAnchor>
    <xdr:from>
      <xdr:col>15</xdr:col>
      <xdr:colOff>281940</xdr:colOff>
      <xdr:row>78</xdr:row>
      <xdr:rowOff>167640</xdr:rowOff>
    </xdr:from>
    <xdr:to>
      <xdr:col>16</xdr:col>
      <xdr:colOff>304800</xdr:colOff>
      <xdr:row>88</xdr:row>
      <xdr:rowOff>15240</xdr:rowOff>
    </xdr:to>
    <xdr:cxnSp macro="">
      <xdr:nvCxnSpPr>
        <xdr:cNvPr id="38" name="Gerade Verbindung mit Pfeil 37">
          <a:extLst>
            <a:ext uri="{FF2B5EF4-FFF2-40B4-BE49-F238E27FC236}">
              <a16:creationId xmlns:a16="http://schemas.microsoft.com/office/drawing/2014/main" id="{2383B578-B006-492A-95FA-84E287086DB1}"/>
            </a:ext>
          </a:extLst>
        </xdr:cNvPr>
        <xdr:cNvCxnSpPr/>
      </xdr:nvCxnSpPr>
      <xdr:spPr>
        <a:xfrm flipH="1">
          <a:off x="12169140" y="14142720"/>
          <a:ext cx="815340" cy="167640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320040</xdr:colOff>
      <xdr:row>82</xdr:row>
      <xdr:rowOff>7620</xdr:rowOff>
    </xdr:from>
    <xdr:to>
      <xdr:col>16</xdr:col>
      <xdr:colOff>236220</xdr:colOff>
      <xdr:row>89</xdr:row>
      <xdr:rowOff>68580</xdr:rowOff>
    </xdr:to>
    <xdr:cxnSp macro="">
      <xdr:nvCxnSpPr>
        <xdr:cNvPr id="40" name="Gerade Verbindung mit Pfeil 39">
          <a:extLst>
            <a:ext uri="{FF2B5EF4-FFF2-40B4-BE49-F238E27FC236}">
              <a16:creationId xmlns:a16="http://schemas.microsoft.com/office/drawing/2014/main" id="{7BEF09DD-0151-4E9F-95AA-A4CC69332AB1}"/>
            </a:ext>
          </a:extLst>
        </xdr:cNvPr>
        <xdr:cNvCxnSpPr/>
      </xdr:nvCxnSpPr>
      <xdr:spPr>
        <a:xfrm flipH="1">
          <a:off x="12207240" y="14714220"/>
          <a:ext cx="708660" cy="134112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327660</xdr:colOff>
      <xdr:row>89</xdr:row>
      <xdr:rowOff>22860</xdr:rowOff>
    </xdr:from>
    <xdr:to>
      <xdr:col>16</xdr:col>
      <xdr:colOff>228600</xdr:colOff>
      <xdr:row>92</xdr:row>
      <xdr:rowOff>0</xdr:rowOff>
    </xdr:to>
    <xdr:cxnSp macro="">
      <xdr:nvCxnSpPr>
        <xdr:cNvPr id="42" name="Gerade Verbindung mit Pfeil 41">
          <a:extLst>
            <a:ext uri="{FF2B5EF4-FFF2-40B4-BE49-F238E27FC236}">
              <a16:creationId xmlns:a16="http://schemas.microsoft.com/office/drawing/2014/main" id="{AACC5924-3BB1-4794-8710-4C70C165524E}"/>
            </a:ext>
          </a:extLst>
        </xdr:cNvPr>
        <xdr:cNvCxnSpPr/>
      </xdr:nvCxnSpPr>
      <xdr:spPr>
        <a:xfrm flipH="1">
          <a:off x="12214860" y="16009620"/>
          <a:ext cx="693420" cy="52578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14478</xdr:colOff>
      <xdr:row>93</xdr:row>
      <xdr:rowOff>69342</xdr:rowOff>
    </xdr:from>
    <xdr:to>
      <xdr:col>5</xdr:col>
      <xdr:colOff>499110</xdr:colOff>
      <xdr:row>97</xdr:row>
      <xdr:rowOff>156210</xdr:rowOff>
    </xdr:to>
    <xdr:sp macro="" textlink="">
      <xdr:nvSpPr>
        <xdr:cNvPr id="43" name="Pfeil: nach links 42">
          <a:extLst>
            <a:ext uri="{FF2B5EF4-FFF2-40B4-BE49-F238E27FC236}">
              <a16:creationId xmlns:a16="http://schemas.microsoft.com/office/drawing/2014/main" id="{9BE7D55D-07FD-4B60-8E97-8ED0AD13B479}"/>
            </a:ext>
          </a:extLst>
        </xdr:cNvPr>
        <xdr:cNvSpPr/>
      </xdr:nvSpPr>
      <xdr:spPr>
        <a:xfrm rot="5400000">
          <a:off x="3810000" y="16954500"/>
          <a:ext cx="818388" cy="484632"/>
        </a:xfrm>
        <a:prstGeom prst="leftArrow">
          <a:avLst/>
        </a:prstGeom>
        <a:solidFill>
          <a:schemeClr val="accent4">
            <a:lumMod val="60000"/>
            <a:lumOff val="40000"/>
          </a:schemeClr>
        </a:soli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clientData/>
  </xdr:twoCellAnchor>
  <xdr:twoCellAnchor>
    <xdr:from>
      <xdr:col>0</xdr:col>
      <xdr:colOff>251460</xdr:colOff>
      <xdr:row>112</xdr:row>
      <xdr:rowOff>106680</xdr:rowOff>
    </xdr:from>
    <xdr:to>
      <xdr:col>3</xdr:col>
      <xdr:colOff>388620</xdr:colOff>
      <xdr:row>121</xdr:row>
      <xdr:rowOff>15240</xdr:rowOff>
    </xdr:to>
    <xdr:sp macro="" textlink="">
      <xdr:nvSpPr>
        <xdr:cNvPr id="51" name="Textfeld 50">
          <a:extLst>
            <a:ext uri="{FF2B5EF4-FFF2-40B4-BE49-F238E27FC236}">
              <a16:creationId xmlns:a16="http://schemas.microsoft.com/office/drawing/2014/main" id="{1A93AFEC-BEBE-4D83-B5AA-A879975187CF}"/>
            </a:ext>
          </a:extLst>
        </xdr:cNvPr>
        <xdr:cNvSpPr txBox="1"/>
      </xdr:nvSpPr>
      <xdr:spPr>
        <a:xfrm>
          <a:off x="251460" y="20703540"/>
          <a:ext cx="2514600" cy="155448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0" i="0">
              <a:solidFill>
                <a:schemeClr val="dk1"/>
              </a:solidFill>
              <a:effectLst/>
              <a:latin typeface="+mn-lt"/>
              <a:ea typeface="+mn-ea"/>
              <a:cs typeface="+mn-cs"/>
            </a:rPr>
            <a:t>Die </a:t>
          </a:r>
          <a:r>
            <a:rPr lang="de-DE" sz="1100" b="1" i="0">
              <a:solidFill>
                <a:schemeClr val="dk1"/>
              </a:solidFill>
              <a:effectLst/>
              <a:latin typeface="+mn-lt"/>
              <a:ea typeface="+mn-ea"/>
              <a:cs typeface="+mn-cs"/>
            </a:rPr>
            <a:t>Gruppengröße</a:t>
          </a:r>
          <a:r>
            <a:rPr lang="de-DE" sz="1100" b="0" i="0">
              <a:solidFill>
                <a:schemeClr val="dk1"/>
              </a:solidFill>
              <a:effectLst/>
              <a:latin typeface="+mn-lt"/>
              <a:ea typeface="+mn-ea"/>
              <a:cs typeface="+mn-cs"/>
            </a:rPr>
            <a:t> (§ 25d HKJGB) richtet sich grundsätzlich nach</a:t>
          </a:r>
          <a:r>
            <a:rPr lang="de-DE" sz="1100" b="0" i="0" baseline="0">
              <a:solidFill>
                <a:schemeClr val="dk1"/>
              </a:solidFill>
              <a:effectLst/>
              <a:latin typeface="+mn-lt"/>
              <a:ea typeface="+mn-ea"/>
              <a:cs typeface="+mn-cs"/>
            </a:rPr>
            <a:t> den Bestimmungen der Betriebserlaubnis. </a:t>
          </a:r>
          <a:r>
            <a:rPr lang="de-DE" sz="1100" b="0" i="0">
              <a:solidFill>
                <a:schemeClr val="dk1"/>
              </a:solidFill>
              <a:effectLst/>
              <a:latin typeface="+mn-lt"/>
              <a:ea typeface="+mn-ea"/>
              <a:cs typeface="+mn-cs"/>
            </a:rPr>
            <a:t> Der Berechnung ist kindbezogen geregelt. </a:t>
          </a:r>
        </a:p>
        <a:p>
          <a:r>
            <a:rPr lang="de-DE" sz="1100" b="0" i="0">
              <a:solidFill>
                <a:schemeClr val="dk1"/>
              </a:solidFill>
              <a:effectLst/>
              <a:latin typeface="+mn-lt"/>
              <a:ea typeface="+mn-ea"/>
              <a:cs typeface="+mn-cs"/>
            </a:rPr>
            <a:t>Es gilt eine </a:t>
          </a:r>
          <a:r>
            <a:rPr lang="de-DE" sz="1100" b="1" i="0">
              <a:solidFill>
                <a:schemeClr val="dk1"/>
              </a:solidFill>
              <a:effectLst/>
              <a:latin typeface="+mn-lt"/>
              <a:ea typeface="+mn-ea"/>
              <a:cs typeface="+mn-cs"/>
            </a:rPr>
            <a:t>Obergrenze von maximal 25 Kindern in</a:t>
          </a:r>
          <a:r>
            <a:rPr lang="de-DE" sz="1100" b="1" i="0" baseline="0">
              <a:solidFill>
                <a:schemeClr val="dk1"/>
              </a:solidFill>
              <a:effectLst/>
              <a:latin typeface="+mn-lt"/>
              <a:ea typeface="+mn-ea"/>
              <a:cs typeface="+mn-cs"/>
            </a:rPr>
            <a:t> Kindergartengruppen und maximal 12 Kinder in Krippengruppen. </a:t>
          </a:r>
          <a:r>
            <a:rPr lang="de-DE" sz="1100" b="0" i="0">
              <a:solidFill>
                <a:schemeClr val="dk1"/>
              </a:solidFill>
              <a:effectLst/>
              <a:latin typeface="+mn-lt"/>
              <a:ea typeface="+mn-ea"/>
              <a:cs typeface="+mn-cs"/>
            </a:rPr>
            <a:t> </a:t>
          </a:r>
        </a:p>
        <a:p>
          <a:endParaRPr lang="de-DE" sz="1100" b="0" i="0">
            <a:solidFill>
              <a:schemeClr val="dk1"/>
            </a:solidFill>
            <a:effectLst/>
            <a:latin typeface="+mn-lt"/>
            <a:ea typeface="+mn-ea"/>
            <a:cs typeface="+mn-cs"/>
          </a:endParaRPr>
        </a:p>
        <a:p>
          <a:endParaRPr lang="de-DE" sz="1100" b="0" i="0">
            <a:solidFill>
              <a:schemeClr val="dk1"/>
            </a:solidFill>
            <a:effectLst/>
            <a:latin typeface="+mn-lt"/>
            <a:ea typeface="+mn-ea"/>
            <a:cs typeface="+mn-cs"/>
          </a:endParaRPr>
        </a:p>
        <a:p>
          <a:endParaRPr lang="de-DE" sz="1100" b="0" i="0">
            <a:solidFill>
              <a:schemeClr val="dk1"/>
            </a:solidFill>
            <a:effectLst/>
            <a:latin typeface="+mn-lt"/>
            <a:ea typeface="+mn-ea"/>
            <a:cs typeface="+mn-cs"/>
          </a:endParaRPr>
        </a:p>
        <a:p>
          <a:endParaRPr lang="de-DE" sz="1100" b="0" i="0">
            <a:solidFill>
              <a:schemeClr val="dk1"/>
            </a:solidFill>
            <a:effectLst/>
            <a:latin typeface="+mn-lt"/>
            <a:ea typeface="+mn-ea"/>
            <a:cs typeface="+mn-cs"/>
          </a:endParaRPr>
        </a:p>
      </xdr:txBody>
    </xdr:sp>
    <xdr:clientData/>
  </xdr:twoCellAnchor>
  <xdr:twoCellAnchor>
    <xdr:from>
      <xdr:col>7</xdr:col>
      <xdr:colOff>167640</xdr:colOff>
      <xdr:row>95</xdr:row>
      <xdr:rowOff>167640</xdr:rowOff>
    </xdr:from>
    <xdr:to>
      <xdr:col>10</xdr:col>
      <xdr:colOff>320040</xdr:colOff>
      <xdr:row>109</xdr:row>
      <xdr:rowOff>152400</xdr:rowOff>
    </xdr:to>
    <xdr:sp macro="" textlink="">
      <xdr:nvSpPr>
        <xdr:cNvPr id="52" name="Textfeld 51">
          <a:extLst>
            <a:ext uri="{FF2B5EF4-FFF2-40B4-BE49-F238E27FC236}">
              <a16:creationId xmlns:a16="http://schemas.microsoft.com/office/drawing/2014/main" id="{236550F0-AC06-4980-AA86-E13DBD0FDE87}"/>
            </a:ext>
          </a:extLst>
        </xdr:cNvPr>
        <xdr:cNvSpPr txBox="1"/>
      </xdr:nvSpPr>
      <xdr:spPr>
        <a:xfrm>
          <a:off x="5715000" y="17251680"/>
          <a:ext cx="2529840" cy="254508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Hier</a:t>
          </a:r>
          <a:r>
            <a:rPr lang="de-DE" sz="1100" baseline="0"/>
            <a:t> tragen Sie bitte die vertraglich aufgenomme Kinderzahl in der jeweiligen Altersgruppe und dem Betreuungsmittelwert ein.</a:t>
          </a:r>
        </a:p>
        <a:p>
          <a:endParaRPr lang="de-DE" sz="1100" baseline="0"/>
        </a:p>
        <a:p>
          <a:r>
            <a:rPr lang="de-DE" sz="1100" baseline="0"/>
            <a:t>Sollten </a:t>
          </a:r>
          <a:r>
            <a:rPr lang="de-DE" sz="1100" b="1" baseline="0"/>
            <a:t>Sie Altersübergreifende Gruppen </a:t>
          </a:r>
          <a:r>
            <a:rPr lang="de-DE" sz="1100" baseline="0"/>
            <a:t>haben, dann tragen Sie diese Kinder in ihrer jweiligen Altersgruppe und Ihrem Betreuungsmittelwert in die zweite Spalte ein. </a:t>
          </a:r>
        </a:p>
        <a:p>
          <a:endParaRPr lang="de-DE" sz="1100"/>
        </a:p>
        <a:p>
          <a:r>
            <a:rPr lang="de-DE" sz="1100"/>
            <a:t>Die</a:t>
          </a:r>
          <a:r>
            <a:rPr lang="de-DE" sz="1100" baseline="0"/>
            <a:t> </a:t>
          </a:r>
          <a:r>
            <a:rPr lang="de-DE" sz="1100" b="1" baseline="0"/>
            <a:t>Summe</a:t>
          </a:r>
          <a:r>
            <a:rPr lang="de-DE" sz="1100" baseline="0"/>
            <a:t> der vergebenen Plätze darf die genehmigte Kinderzahl aus der Betriebserlaubnis nicht übersteigen</a:t>
          </a:r>
          <a:endParaRPr lang="de-DE" sz="1100"/>
        </a:p>
      </xdr:txBody>
    </xdr:sp>
    <xdr:clientData/>
  </xdr:twoCellAnchor>
  <xdr:twoCellAnchor>
    <xdr:from>
      <xdr:col>10</xdr:col>
      <xdr:colOff>594360</xdr:colOff>
      <xdr:row>104</xdr:row>
      <xdr:rowOff>114300</xdr:rowOff>
    </xdr:from>
    <xdr:to>
      <xdr:col>14</xdr:col>
      <xdr:colOff>60960</xdr:colOff>
      <xdr:row>108</xdr:row>
      <xdr:rowOff>121920</xdr:rowOff>
    </xdr:to>
    <xdr:sp macro="" textlink="">
      <xdr:nvSpPr>
        <xdr:cNvPr id="54" name="Textfeld 53">
          <a:extLst>
            <a:ext uri="{FF2B5EF4-FFF2-40B4-BE49-F238E27FC236}">
              <a16:creationId xmlns:a16="http://schemas.microsoft.com/office/drawing/2014/main" id="{87A88CA7-4FC3-4E97-B0B6-B69559A444A6}"/>
            </a:ext>
          </a:extLst>
        </xdr:cNvPr>
        <xdr:cNvSpPr txBox="1"/>
      </xdr:nvSpPr>
      <xdr:spPr>
        <a:xfrm>
          <a:off x="8519160" y="18844260"/>
          <a:ext cx="2636520" cy="73914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Bitte trägen Sie hier per</a:t>
          </a:r>
          <a:r>
            <a:rPr lang="de-DE" sz="1100" baseline="0"/>
            <a:t> Hand die Anzahl der Kinder mit Behinderung in Ihrer Einrichtung ein. </a:t>
          </a:r>
        </a:p>
        <a:p>
          <a:endParaRPr lang="de-DE" sz="1100" baseline="0"/>
        </a:p>
      </xdr:txBody>
    </xdr:sp>
    <xdr:clientData/>
  </xdr:twoCellAnchor>
  <xdr:twoCellAnchor>
    <xdr:from>
      <xdr:col>8</xdr:col>
      <xdr:colOff>381000</xdr:colOff>
      <xdr:row>78</xdr:row>
      <xdr:rowOff>30480</xdr:rowOff>
    </xdr:from>
    <xdr:to>
      <xdr:col>10</xdr:col>
      <xdr:colOff>12192</xdr:colOff>
      <xdr:row>95</xdr:row>
      <xdr:rowOff>156972</xdr:rowOff>
    </xdr:to>
    <xdr:sp macro="" textlink="">
      <xdr:nvSpPr>
        <xdr:cNvPr id="56" name="Pfeil: nach links, rechts und oben 55">
          <a:extLst>
            <a:ext uri="{FF2B5EF4-FFF2-40B4-BE49-F238E27FC236}">
              <a16:creationId xmlns:a16="http://schemas.microsoft.com/office/drawing/2014/main" id="{A5A095C1-6312-4D48-BA55-31C8368804A6}"/>
            </a:ext>
          </a:extLst>
        </xdr:cNvPr>
        <xdr:cNvSpPr/>
      </xdr:nvSpPr>
      <xdr:spPr>
        <a:xfrm rot="10800000">
          <a:off x="6720840" y="14005560"/>
          <a:ext cx="1216152" cy="3235452"/>
        </a:xfrm>
        <a:prstGeom prst="leftRightUp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de-DE" sz="1100"/>
        </a:p>
      </xdr:txBody>
    </xdr:sp>
    <xdr:clientData/>
  </xdr:twoCellAnchor>
  <xdr:twoCellAnchor>
    <xdr:from>
      <xdr:col>8</xdr:col>
      <xdr:colOff>708660</xdr:colOff>
      <xdr:row>87</xdr:row>
      <xdr:rowOff>167640</xdr:rowOff>
    </xdr:from>
    <xdr:to>
      <xdr:col>10</xdr:col>
      <xdr:colOff>632460</xdr:colOff>
      <xdr:row>104</xdr:row>
      <xdr:rowOff>106680</xdr:rowOff>
    </xdr:to>
    <xdr:cxnSp macro="">
      <xdr:nvCxnSpPr>
        <xdr:cNvPr id="45" name="Gerade Verbindung mit Pfeil 44">
          <a:extLst>
            <a:ext uri="{FF2B5EF4-FFF2-40B4-BE49-F238E27FC236}">
              <a16:creationId xmlns:a16="http://schemas.microsoft.com/office/drawing/2014/main" id="{C85C0769-3254-463C-B147-44D23E5F8E93}"/>
            </a:ext>
          </a:extLst>
        </xdr:cNvPr>
        <xdr:cNvCxnSpPr/>
      </xdr:nvCxnSpPr>
      <xdr:spPr>
        <a:xfrm flipH="1" flipV="1">
          <a:off x="7048500" y="15788640"/>
          <a:ext cx="1508760" cy="3048000"/>
        </a:xfrm>
        <a:prstGeom prst="straightConnector1">
          <a:avLst/>
        </a:prstGeom>
        <a:ln w="762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10</xdr:col>
      <xdr:colOff>419100</xdr:colOff>
      <xdr:row>95</xdr:row>
      <xdr:rowOff>15240</xdr:rowOff>
    </xdr:from>
    <xdr:to>
      <xdr:col>13</xdr:col>
      <xdr:colOff>678180</xdr:colOff>
      <xdr:row>101</xdr:row>
      <xdr:rowOff>68580</xdr:rowOff>
    </xdr:to>
    <xdr:sp macro="" textlink="">
      <xdr:nvSpPr>
        <xdr:cNvPr id="48" name="Textfeld 47">
          <a:extLst>
            <a:ext uri="{FF2B5EF4-FFF2-40B4-BE49-F238E27FC236}">
              <a16:creationId xmlns:a16="http://schemas.microsoft.com/office/drawing/2014/main" id="{1425D19A-7D02-48C8-A2EF-6564A588B215}"/>
            </a:ext>
          </a:extLst>
        </xdr:cNvPr>
        <xdr:cNvSpPr txBox="1"/>
      </xdr:nvSpPr>
      <xdr:spPr>
        <a:xfrm>
          <a:off x="8343900" y="17099280"/>
          <a:ext cx="2636520" cy="115062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aseline="0"/>
            <a:t>Zur Berechnung der Fachkraftstunden ist es notwendig, dass hier das </a:t>
          </a:r>
          <a:r>
            <a:rPr lang="de-DE" sz="1100" b="1" baseline="0"/>
            <a:t>Kind mit Behinderung und die damit verbundenen reduzierten Pläte</a:t>
          </a:r>
          <a:r>
            <a:rPr lang="de-DE" sz="1100" baseline="0"/>
            <a:t> angegeben werden. Zur Erläuterung s.a. Reiter Gruppenreduzierung Integration. </a:t>
          </a:r>
          <a:endParaRPr lang="de-DE" sz="1100"/>
        </a:p>
      </xdr:txBody>
    </xdr:sp>
    <xdr:clientData/>
  </xdr:twoCellAnchor>
  <xdr:twoCellAnchor>
    <xdr:from>
      <xdr:col>10</xdr:col>
      <xdr:colOff>320040</xdr:colOff>
      <xdr:row>86</xdr:row>
      <xdr:rowOff>60960</xdr:rowOff>
    </xdr:from>
    <xdr:to>
      <xdr:col>10</xdr:col>
      <xdr:colOff>640080</xdr:colOff>
      <xdr:row>95</xdr:row>
      <xdr:rowOff>15240</xdr:rowOff>
    </xdr:to>
    <xdr:sp macro="" textlink="">
      <xdr:nvSpPr>
        <xdr:cNvPr id="53" name="Pfeil: nach links 52">
          <a:extLst>
            <a:ext uri="{FF2B5EF4-FFF2-40B4-BE49-F238E27FC236}">
              <a16:creationId xmlns:a16="http://schemas.microsoft.com/office/drawing/2014/main" id="{9C6F6158-9F8A-4DFC-AFCB-EFAB5C3D4D4E}"/>
            </a:ext>
          </a:extLst>
        </xdr:cNvPr>
        <xdr:cNvSpPr/>
      </xdr:nvSpPr>
      <xdr:spPr>
        <a:xfrm rot="5400000">
          <a:off x="7604760" y="16139160"/>
          <a:ext cx="1600200" cy="320040"/>
        </a:xfrm>
        <a:prstGeom prst="leftArrow">
          <a:avLst/>
        </a:prstGeom>
        <a:solidFill>
          <a:schemeClr val="accent2">
            <a:lumMod val="40000"/>
            <a:lumOff val="60000"/>
          </a:schemeClr>
        </a:soli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clientData/>
  </xdr:twoCellAnchor>
  <xdr:twoCellAnchor>
    <xdr:from>
      <xdr:col>8</xdr:col>
      <xdr:colOff>327660</xdr:colOff>
      <xdr:row>47</xdr:row>
      <xdr:rowOff>175260</xdr:rowOff>
    </xdr:from>
    <xdr:to>
      <xdr:col>10</xdr:col>
      <xdr:colOff>342900</xdr:colOff>
      <xdr:row>55</xdr:row>
      <xdr:rowOff>133350</xdr:rowOff>
    </xdr:to>
    <xdr:cxnSp macro="">
      <xdr:nvCxnSpPr>
        <xdr:cNvPr id="55" name="Gerade Verbindung mit Pfeil 54">
          <a:extLst>
            <a:ext uri="{FF2B5EF4-FFF2-40B4-BE49-F238E27FC236}">
              <a16:creationId xmlns:a16="http://schemas.microsoft.com/office/drawing/2014/main" id="{34855976-27B4-44FE-8648-689034F78C55}"/>
            </a:ext>
          </a:extLst>
        </xdr:cNvPr>
        <xdr:cNvCxnSpPr>
          <a:stCxn id="13" idx="1"/>
        </xdr:cNvCxnSpPr>
      </xdr:nvCxnSpPr>
      <xdr:spPr>
        <a:xfrm flipH="1" flipV="1">
          <a:off x="6667500" y="8846820"/>
          <a:ext cx="1600200" cy="1421130"/>
        </a:xfrm>
        <a:prstGeom prst="straightConnector1">
          <a:avLst/>
        </a:prstGeom>
        <a:ln w="57150">
          <a:solidFill>
            <a:schemeClr val="accent3">
              <a:lumMod val="60000"/>
              <a:lumOff val="40000"/>
            </a:schemeClr>
          </a:solidFill>
          <a:tailEnd type="triangle"/>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4</xdr:col>
      <xdr:colOff>754380</xdr:colOff>
      <xdr:row>47</xdr:row>
      <xdr:rowOff>175260</xdr:rowOff>
    </xdr:from>
    <xdr:to>
      <xdr:col>5</xdr:col>
      <xdr:colOff>228600</xdr:colOff>
      <xdr:row>53</xdr:row>
      <xdr:rowOff>15240</xdr:rowOff>
    </xdr:to>
    <xdr:cxnSp macro="">
      <xdr:nvCxnSpPr>
        <xdr:cNvPr id="57" name="Gerade Verbindung mit Pfeil 56">
          <a:extLst>
            <a:ext uri="{FF2B5EF4-FFF2-40B4-BE49-F238E27FC236}">
              <a16:creationId xmlns:a16="http://schemas.microsoft.com/office/drawing/2014/main" id="{F9AC5AF8-88C6-4551-AFE9-C7A3DBC63618}"/>
            </a:ext>
          </a:extLst>
        </xdr:cNvPr>
        <xdr:cNvCxnSpPr/>
      </xdr:nvCxnSpPr>
      <xdr:spPr>
        <a:xfrm flipV="1">
          <a:off x="3924300" y="8846820"/>
          <a:ext cx="266700" cy="937260"/>
        </a:xfrm>
        <a:prstGeom prst="straightConnector1">
          <a:avLst/>
        </a:prstGeom>
        <a:ln w="57150">
          <a:solidFill>
            <a:schemeClr val="accent3">
              <a:lumMod val="60000"/>
              <a:lumOff val="40000"/>
            </a:schemeClr>
          </a:solidFill>
          <a:tailEnd type="triangle"/>
        </a:ln>
      </xdr:spPr>
      <xdr:style>
        <a:lnRef idx="1">
          <a:schemeClr val="accent3"/>
        </a:lnRef>
        <a:fillRef idx="0">
          <a:schemeClr val="accent3"/>
        </a:fillRef>
        <a:effectRef idx="0">
          <a:schemeClr val="accent3"/>
        </a:effectRef>
        <a:fontRef idx="minor">
          <a:schemeClr val="tx1"/>
        </a:fontRef>
      </xdr:style>
    </xdr:cxnSp>
    <xdr:clientData/>
  </xdr:twoCellAnchor>
  <xdr:twoCellAnchor editAs="oneCell">
    <xdr:from>
      <xdr:col>4</xdr:col>
      <xdr:colOff>22860</xdr:colOff>
      <xdr:row>112</xdr:row>
      <xdr:rowOff>175260</xdr:rowOff>
    </xdr:from>
    <xdr:to>
      <xdr:col>15</xdr:col>
      <xdr:colOff>320821</xdr:colOff>
      <xdr:row>135</xdr:row>
      <xdr:rowOff>99418</xdr:rowOff>
    </xdr:to>
    <xdr:pic>
      <xdr:nvPicPr>
        <xdr:cNvPr id="59" name="Grafik 58">
          <a:extLst>
            <a:ext uri="{FF2B5EF4-FFF2-40B4-BE49-F238E27FC236}">
              <a16:creationId xmlns:a16="http://schemas.microsoft.com/office/drawing/2014/main" id="{B4806B55-0AAA-4484-B6B7-587CFC8FEDEA}"/>
            </a:ext>
          </a:extLst>
        </xdr:cNvPr>
        <xdr:cNvPicPr>
          <a:picLocks noChangeAspect="1"/>
        </xdr:cNvPicPr>
      </xdr:nvPicPr>
      <xdr:blipFill>
        <a:blip xmlns:r="http://schemas.openxmlformats.org/officeDocument/2006/relationships" r:embed="rId4"/>
        <a:stretch>
          <a:fillRect/>
        </a:stretch>
      </xdr:blipFill>
      <xdr:spPr>
        <a:xfrm>
          <a:off x="3192780" y="20772120"/>
          <a:ext cx="9015241" cy="4130398"/>
        </a:xfrm>
        <a:prstGeom prst="rect">
          <a:avLst/>
        </a:prstGeom>
      </xdr:spPr>
    </xdr:pic>
    <xdr:clientData/>
  </xdr:twoCellAnchor>
  <xdr:twoCellAnchor>
    <xdr:from>
      <xdr:col>2</xdr:col>
      <xdr:colOff>365760</xdr:colOff>
      <xdr:row>77</xdr:row>
      <xdr:rowOff>167640</xdr:rowOff>
    </xdr:from>
    <xdr:to>
      <xdr:col>6</xdr:col>
      <xdr:colOff>518160</xdr:colOff>
      <xdr:row>89</xdr:row>
      <xdr:rowOff>45720</xdr:rowOff>
    </xdr:to>
    <xdr:cxnSp macro="">
      <xdr:nvCxnSpPr>
        <xdr:cNvPr id="60" name="Gerade Verbindung mit Pfeil 59">
          <a:extLst>
            <a:ext uri="{FF2B5EF4-FFF2-40B4-BE49-F238E27FC236}">
              <a16:creationId xmlns:a16="http://schemas.microsoft.com/office/drawing/2014/main" id="{293FFB94-FCB5-43EC-9CF4-0EEA302CE046}"/>
            </a:ext>
          </a:extLst>
        </xdr:cNvPr>
        <xdr:cNvCxnSpPr/>
      </xdr:nvCxnSpPr>
      <xdr:spPr>
        <a:xfrm flipV="1">
          <a:off x="1950720" y="14363700"/>
          <a:ext cx="3322320" cy="2072640"/>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535251</xdr:colOff>
      <xdr:row>138</xdr:row>
      <xdr:rowOff>7620</xdr:rowOff>
    </xdr:from>
    <xdr:ext cx="3366189" cy="363620"/>
    <xdr:sp macro="" textlink="">
      <xdr:nvSpPr>
        <xdr:cNvPr id="63" name="Textfeld 62">
          <a:extLst>
            <a:ext uri="{FF2B5EF4-FFF2-40B4-BE49-F238E27FC236}">
              <a16:creationId xmlns:a16="http://schemas.microsoft.com/office/drawing/2014/main" id="{2387F243-0217-4765-AA46-5732A7FC19E6}"/>
            </a:ext>
          </a:extLst>
        </xdr:cNvPr>
        <xdr:cNvSpPr txBox="1"/>
      </xdr:nvSpPr>
      <xdr:spPr>
        <a:xfrm flipH="1">
          <a:off x="2120211" y="25359360"/>
          <a:ext cx="3366189" cy="3636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de-DE" sz="1100"/>
        </a:p>
      </xdr:txBody>
    </xdr:sp>
    <xdr:clientData/>
  </xdr:oneCellAnchor>
  <xdr:twoCellAnchor>
    <xdr:from>
      <xdr:col>1</xdr:col>
      <xdr:colOff>60960</xdr:colOff>
      <xdr:row>136</xdr:row>
      <xdr:rowOff>106680</xdr:rowOff>
    </xdr:from>
    <xdr:to>
      <xdr:col>6</xdr:col>
      <xdr:colOff>2540</xdr:colOff>
      <xdr:row>146</xdr:row>
      <xdr:rowOff>88900</xdr:rowOff>
    </xdr:to>
    <xdr:sp macro="" textlink="">
      <xdr:nvSpPr>
        <xdr:cNvPr id="64" name="Textfeld 63">
          <a:extLst>
            <a:ext uri="{FF2B5EF4-FFF2-40B4-BE49-F238E27FC236}">
              <a16:creationId xmlns:a16="http://schemas.microsoft.com/office/drawing/2014/main" id="{1415E45C-828E-4FA5-AE80-AD46652BA820}"/>
            </a:ext>
          </a:extLst>
        </xdr:cNvPr>
        <xdr:cNvSpPr txBox="1"/>
      </xdr:nvSpPr>
      <xdr:spPr>
        <a:xfrm>
          <a:off x="822960" y="25284430"/>
          <a:ext cx="3751580" cy="182372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Jedem</a:t>
          </a:r>
          <a:r>
            <a:rPr lang="de-DE" sz="1100" baseline="0"/>
            <a:t> Kind wird zur Berechnung der Gruppengöße ein Faktor zugewiesen. </a:t>
          </a:r>
        </a:p>
        <a:p>
          <a:endParaRPr lang="de-DE" sz="1100" baseline="0"/>
        </a:p>
        <a:p>
          <a:r>
            <a:rPr lang="de-DE" sz="1100" baseline="0"/>
            <a:t>Integrationskinder ab dem vollendeten 3. Lebensjahr werden mit dem 3-fachen Faktor nach §25d Abs.1 Nr.1 HKJGB berücksichtigt.</a:t>
          </a:r>
        </a:p>
        <a:p>
          <a:endParaRPr lang="de-DE" sz="1100" baseline="0"/>
        </a:p>
        <a:p>
          <a:r>
            <a:rPr lang="de-DE" sz="1100" baseline="0"/>
            <a:t>Integrationskinder im U3 Bereich werden mit dem 2-fachen Faktor nach §25d Abs.1 Nr.1 HKJGB berüc ksichtigt </a:t>
          </a:r>
          <a:endParaRPr lang="de-DE" sz="1100"/>
        </a:p>
      </xdr:txBody>
    </xdr:sp>
    <xdr:clientData/>
  </xdr:twoCellAnchor>
  <xdr:twoCellAnchor>
    <xdr:from>
      <xdr:col>3</xdr:col>
      <xdr:colOff>396240</xdr:colOff>
      <xdr:row>112</xdr:row>
      <xdr:rowOff>152400</xdr:rowOff>
    </xdr:from>
    <xdr:to>
      <xdr:col>4</xdr:col>
      <xdr:colOff>422148</xdr:colOff>
      <xdr:row>115</xdr:row>
      <xdr:rowOff>88392</xdr:rowOff>
    </xdr:to>
    <xdr:sp macro="" textlink="">
      <xdr:nvSpPr>
        <xdr:cNvPr id="65" name="Pfeil: nach links 64">
          <a:extLst>
            <a:ext uri="{FF2B5EF4-FFF2-40B4-BE49-F238E27FC236}">
              <a16:creationId xmlns:a16="http://schemas.microsoft.com/office/drawing/2014/main" id="{097D6A8A-0A4A-4EB0-B677-864039126713}"/>
            </a:ext>
          </a:extLst>
        </xdr:cNvPr>
        <xdr:cNvSpPr/>
      </xdr:nvSpPr>
      <xdr:spPr>
        <a:xfrm rot="10800000">
          <a:off x="2773680" y="20749260"/>
          <a:ext cx="818388" cy="484632"/>
        </a:xfrm>
        <a:prstGeom prst="leftArrow">
          <a:avLst/>
        </a:prstGeom>
        <a:solidFill>
          <a:schemeClr val="accent1"/>
        </a:soli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clientData/>
  </xdr:twoCellAnchor>
  <xdr:twoCellAnchor>
    <xdr:from>
      <xdr:col>0</xdr:col>
      <xdr:colOff>281940</xdr:colOff>
      <xdr:row>122</xdr:row>
      <xdr:rowOff>152400</xdr:rowOff>
    </xdr:from>
    <xdr:to>
      <xdr:col>3</xdr:col>
      <xdr:colOff>365760</xdr:colOff>
      <xdr:row>135</xdr:row>
      <xdr:rowOff>45720</xdr:rowOff>
    </xdr:to>
    <xdr:sp macro="" textlink="">
      <xdr:nvSpPr>
        <xdr:cNvPr id="66" name="Textfeld 65">
          <a:extLst>
            <a:ext uri="{FF2B5EF4-FFF2-40B4-BE49-F238E27FC236}">
              <a16:creationId xmlns:a16="http://schemas.microsoft.com/office/drawing/2014/main" id="{2F20FEFF-9E91-444F-ADA0-F38829355486}"/>
            </a:ext>
          </a:extLst>
        </xdr:cNvPr>
        <xdr:cNvSpPr txBox="1"/>
      </xdr:nvSpPr>
      <xdr:spPr>
        <a:xfrm>
          <a:off x="281940" y="22578060"/>
          <a:ext cx="2461260" cy="227076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Jedem Kind wird zur Berechnung der Gruppengröße ein</a:t>
          </a:r>
          <a:r>
            <a:rPr lang="de-DE" sz="1100" baseline="0"/>
            <a:t> Faktor zugewiesen. </a:t>
          </a:r>
        </a:p>
        <a:p>
          <a:endParaRPr lang="de-DE" sz="1100" b="1" baseline="0"/>
        </a:p>
        <a:p>
          <a:r>
            <a:rPr lang="de-DE" sz="1100" b="1" baseline="0"/>
            <a:t>Kindergartenkindern </a:t>
          </a:r>
          <a:r>
            <a:rPr lang="de-DE" sz="1100" baseline="0"/>
            <a:t>und Hortkindern haben den Faktor 1. </a:t>
          </a:r>
        </a:p>
        <a:p>
          <a:endParaRPr lang="de-DE" sz="1100" baseline="0"/>
        </a:p>
        <a:p>
          <a:r>
            <a:rPr lang="de-DE" sz="1100" baseline="0"/>
            <a:t>Bei </a:t>
          </a:r>
          <a:r>
            <a:rPr lang="de-DE" sz="1100" b="1" baseline="0"/>
            <a:t>Krippenkindern</a:t>
          </a:r>
          <a:r>
            <a:rPr lang="de-DE" sz="1100" baseline="0"/>
            <a:t> wurde eine Unterteilung vorgenommen.</a:t>
          </a:r>
        </a:p>
        <a:p>
          <a:r>
            <a:rPr lang="de-DE" sz="1100"/>
            <a:t>Kinder von 0-2</a:t>
          </a:r>
          <a:r>
            <a:rPr lang="de-DE" sz="1100" baseline="0"/>
            <a:t> Jahre erhalten den Faktor 2,5.</a:t>
          </a:r>
        </a:p>
        <a:p>
          <a:r>
            <a:rPr lang="de-DE" sz="1100" baseline="0"/>
            <a:t>Kinder von 2-3 Jahre haben den </a:t>
          </a:r>
        </a:p>
        <a:p>
          <a:r>
            <a:rPr lang="de-DE" sz="1100" baseline="0"/>
            <a:t>Faktor 1,5.</a:t>
          </a:r>
          <a:endParaRPr lang="de-DE" sz="1100"/>
        </a:p>
      </xdr:txBody>
    </xdr:sp>
    <xdr:clientData/>
  </xdr:twoCellAnchor>
  <xdr:twoCellAnchor>
    <xdr:from>
      <xdr:col>2</xdr:col>
      <xdr:colOff>190500</xdr:colOff>
      <xdr:row>126</xdr:row>
      <xdr:rowOff>30481</xdr:rowOff>
    </xdr:from>
    <xdr:to>
      <xdr:col>6</xdr:col>
      <xdr:colOff>381000</xdr:colOff>
      <xdr:row>127</xdr:row>
      <xdr:rowOff>99060</xdr:rowOff>
    </xdr:to>
    <xdr:cxnSp macro="">
      <xdr:nvCxnSpPr>
        <xdr:cNvPr id="68" name="Gerade Verbindung mit Pfeil 67">
          <a:extLst>
            <a:ext uri="{FF2B5EF4-FFF2-40B4-BE49-F238E27FC236}">
              <a16:creationId xmlns:a16="http://schemas.microsoft.com/office/drawing/2014/main" id="{64959E1C-C9F8-4750-92B9-697C52C288C8}"/>
            </a:ext>
          </a:extLst>
        </xdr:cNvPr>
        <xdr:cNvCxnSpPr/>
      </xdr:nvCxnSpPr>
      <xdr:spPr>
        <a:xfrm flipV="1">
          <a:off x="1775460" y="23187661"/>
          <a:ext cx="3360420" cy="251459"/>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236220</xdr:colOff>
      <xdr:row>124</xdr:row>
      <xdr:rowOff>121920</xdr:rowOff>
    </xdr:from>
    <xdr:to>
      <xdr:col>6</xdr:col>
      <xdr:colOff>525780</xdr:colOff>
      <xdr:row>127</xdr:row>
      <xdr:rowOff>91440</xdr:rowOff>
    </xdr:to>
    <xdr:cxnSp macro="">
      <xdr:nvCxnSpPr>
        <xdr:cNvPr id="70" name="Gerade Verbindung mit Pfeil 69">
          <a:extLst>
            <a:ext uri="{FF2B5EF4-FFF2-40B4-BE49-F238E27FC236}">
              <a16:creationId xmlns:a16="http://schemas.microsoft.com/office/drawing/2014/main" id="{703BE57F-6509-4671-9306-0192C8478309}"/>
            </a:ext>
          </a:extLst>
        </xdr:cNvPr>
        <xdr:cNvCxnSpPr/>
      </xdr:nvCxnSpPr>
      <xdr:spPr>
        <a:xfrm flipV="1">
          <a:off x="1821180" y="22913340"/>
          <a:ext cx="3459480" cy="51816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510540</xdr:colOff>
      <xdr:row>129</xdr:row>
      <xdr:rowOff>121920</xdr:rowOff>
    </xdr:from>
    <xdr:to>
      <xdr:col>6</xdr:col>
      <xdr:colOff>464820</xdr:colOff>
      <xdr:row>132</xdr:row>
      <xdr:rowOff>7620</xdr:rowOff>
    </xdr:to>
    <xdr:cxnSp macro="">
      <xdr:nvCxnSpPr>
        <xdr:cNvPr id="75" name="Gerade Verbindung mit Pfeil 74">
          <a:extLst>
            <a:ext uri="{FF2B5EF4-FFF2-40B4-BE49-F238E27FC236}">
              <a16:creationId xmlns:a16="http://schemas.microsoft.com/office/drawing/2014/main" id="{9A0FED1D-61F7-46AA-B637-D32116986DF8}"/>
            </a:ext>
          </a:extLst>
        </xdr:cNvPr>
        <xdr:cNvCxnSpPr/>
      </xdr:nvCxnSpPr>
      <xdr:spPr>
        <a:xfrm flipV="1">
          <a:off x="1303020" y="23827740"/>
          <a:ext cx="3916680" cy="43434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381000</xdr:colOff>
      <xdr:row>131</xdr:row>
      <xdr:rowOff>30480</xdr:rowOff>
    </xdr:from>
    <xdr:to>
      <xdr:col>6</xdr:col>
      <xdr:colOff>373380</xdr:colOff>
      <xdr:row>133</xdr:row>
      <xdr:rowOff>175260</xdr:rowOff>
    </xdr:to>
    <xdr:cxnSp macro="">
      <xdr:nvCxnSpPr>
        <xdr:cNvPr id="81" name="Gerade Verbindung mit Pfeil 80">
          <a:extLst>
            <a:ext uri="{FF2B5EF4-FFF2-40B4-BE49-F238E27FC236}">
              <a16:creationId xmlns:a16="http://schemas.microsoft.com/office/drawing/2014/main" id="{DCD718E1-ACF2-4B4F-B9D3-9E2CBA70A741}"/>
            </a:ext>
          </a:extLst>
        </xdr:cNvPr>
        <xdr:cNvCxnSpPr/>
      </xdr:nvCxnSpPr>
      <xdr:spPr>
        <a:xfrm flipV="1">
          <a:off x="1173480" y="24102060"/>
          <a:ext cx="3954780" cy="51054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678180</xdr:colOff>
      <xdr:row>137</xdr:row>
      <xdr:rowOff>129540</xdr:rowOff>
    </xdr:from>
    <xdr:to>
      <xdr:col>15</xdr:col>
      <xdr:colOff>784860</xdr:colOff>
      <xdr:row>149</xdr:row>
      <xdr:rowOff>114300</xdr:rowOff>
    </xdr:to>
    <xdr:sp macro="" textlink="">
      <xdr:nvSpPr>
        <xdr:cNvPr id="26" name="Textfeld 25">
          <a:extLst>
            <a:ext uri="{FF2B5EF4-FFF2-40B4-BE49-F238E27FC236}">
              <a16:creationId xmlns:a16="http://schemas.microsoft.com/office/drawing/2014/main" id="{1527B1D7-5E60-4A3B-8EB7-ABB22F9ED781}"/>
            </a:ext>
          </a:extLst>
        </xdr:cNvPr>
        <xdr:cNvSpPr txBox="1"/>
      </xdr:nvSpPr>
      <xdr:spPr>
        <a:xfrm>
          <a:off x="8602980" y="25298400"/>
          <a:ext cx="4069080" cy="217932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Die Kontrollsumme berechnet</a:t>
          </a:r>
          <a:r>
            <a:rPr lang="de-DE" sz="1100" baseline="0"/>
            <a:t> sich mit der hinterlegten Formel zum Faktor der Kinder. Steigt die Zahl über 25 sind die Eingaben </a:t>
          </a:r>
          <a:r>
            <a:rPr lang="de-DE" sz="1100" b="1" baseline="0"/>
            <a:t>nicht</a:t>
          </a:r>
          <a:r>
            <a:rPr lang="de-DE" sz="1100" baseline="0"/>
            <a:t> korrekt. </a:t>
          </a:r>
        </a:p>
        <a:p>
          <a:endParaRPr lang="de-DE" sz="1100" baseline="0"/>
        </a:p>
        <a:p>
          <a:r>
            <a:rPr lang="de-DE" sz="1100" baseline="0"/>
            <a:t>Bitte beachten Sie die folgenden Hinweise:</a:t>
          </a:r>
          <a:endParaRPr lang="de-DE" sz="1100"/>
        </a:p>
        <a:p>
          <a:pPr lvl="1"/>
          <a:r>
            <a:rPr lang="de-DE" sz="1100"/>
            <a:t>In reinen Krippengruppen dürfen jedoch nicht mehr als maximal 12 Kinder betreut werden (§ 25d Abs. 1 Satz 3 HKJGB).</a:t>
          </a:r>
        </a:p>
        <a:p>
          <a:endParaRPr lang="de-DE" sz="1100"/>
        </a:p>
        <a:p>
          <a:pPr lvl="1"/>
          <a:r>
            <a:rPr lang="de-DE" sz="1100"/>
            <a:t>Durch den höheren Faktor bei Kindern mit Behinderung reduziert sich die maximale Anzahl der Kinder in</a:t>
          </a:r>
          <a:r>
            <a:rPr lang="de-DE" sz="1100" baseline="0"/>
            <a:t> der Gruppe.</a:t>
          </a:r>
          <a:endParaRPr lang="de-DE" sz="1100"/>
        </a:p>
      </xdr:txBody>
    </xdr:sp>
    <xdr:clientData/>
  </xdr:twoCellAnchor>
  <xdr:twoCellAnchor>
    <xdr:from>
      <xdr:col>4</xdr:col>
      <xdr:colOff>472440</xdr:colOff>
      <xdr:row>133</xdr:row>
      <xdr:rowOff>30480</xdr:rowOff>
    </xdr:from>
    <xdr:to>
      <xdr:col>6</xdr:col>
      <xdr:colOff>297180</xdr:colOff>
      <xdr:row>139</xdr:row>
      <xdr:rowOff>160020</xdr:rowOff>
    </xdr:to>
    <xdr:cxnSp macro="">
      <xdr:nvCxnSpPr>
        <xdr:cNvPr id="37" name="Gerade Verbindung mit Pfeil 36">
          <a:extLst>
            <a:ext uri="{FF2B5EF4-FFF2-40B4-BE49-F238E27FC236}">
              <a16:creationId xmlns:a16="http://schemas.microsoft.com/office/drawing/2014/main" id="{F4759850-B8C3-4551-8F9A-B18F76919A10}"/>
            </a:ext>
          </a:extLst>
        </xdr:cNvPr>
        <xdr:cNvCxnSpPr/>
      </xdr:nvCxnSpPr>
      <xdr:spPr>
        <a:xfrm flipV="1">
          <a:off x="3642360" y="24467820"/>
          <a:ext cx="1409700" cy="1226820"/>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5</xdr:col>
      <xdr:colOff>632460</xdr:colOff>
      <xdr:row>131</xdr:row>
      <xdr:rowOff>121920</xdr:rowOff>
    </xdr:from>
    <xdr:to>
      <xdr:col>6</xdr:col>
      <xdr:colOff>419100</xdr:colOff>
      <xdr:row>143</xdr:row>
      <xdr:rowOff>83820</xdr:rowOff>
    </xdr:to>
    <xdr:cxnSp macro="">
      <xdr:nvCxnSpPr>
        <xdr:cNvPr id="61" name="Gerade Verbindung mit Pfeil 60">
          <a:extLst>
            <a:ext uri="{FF2B5EF4-FFF2-40B4-BE49-F238E27FC236}">
              <a16:creationId xmlns:a16="http://schemas.microsoft.com/office/drawing/2014/main" id="{A72B01A8-A896-4A3C-A0CD-ECDC5159B46C}"/>
            </a:ext>
          </a:extLst>
        </xdr:cNvPr>
        <xdr:cNvCxnSpPr/>
      </xdr:nvCxnSpPr>
      <xdr:spPr>
        <a:xfrm flipV="1">
          <a:off x="4594860" y="24193500"/>
          <a:ext cx="579120" cy="2156460"/>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5</xdr:col>
      <xdr:colOff>640080</xdr:colOff>
      <xdr:row>130</xdr:row>
      <xdr:rowOff>83820</xdr:rowOff>
    </xdr:from>
    <xdr:to>
      <xdr:col>6</xdr:col>
      <xdr:colOff>594360</xdr:colOff>
      <xdr:row>143</xdr:row>
      <xdr:rowOff>76200</xdr:rowOff>
    </xdr:to>
    <xdr:cxnSp macro="">
      <xdr:nvCxnSpPr>
        <xdr:cNvPr id="62" name="Gerade Verbindung mit Pfeil 61">
          <a:extLst>
            <a:ext uri="{FF2B5EF4-FFF2-40B4-BE49-F238E27FC236}">
              <a16:creationId xmlns:a16="http://schemas.microsoft.com/office/drawing/2014/main" id="{6400CE99-A640-4F63-B285-8F3FEEDFB7E3}"/>
            </a:ext>
          </a:extLst>
        </xdr:cNvPr>
        <xdr:cNvCxnSpPr/>
      </xdr:nvCxnSpPr>
      <xdr:spPr>
        <a:xfrm flipV="1">
          <a:off x="4602480" y="23972520"/>
          <a:ext cx="746760" cy="2369820"/>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13</xdr:col>
      <xdr:colOff>167640</xdr:colOff>
      <xdr:row>134</xdr:row>
      <xdr:rowOff>91440</xdr:rowOff>
    </xdr:from>
    <xdr:to>
      <xdr:col>14</xdr:col>
      <xdr:colOff>335280</xdr:colOff>
      <xdr:row>137</xdr:row>
      <xdr:rowOff>114300</xdr:rowOff>
    </xdr:to>
    <xdr:sp macro="" textlink="">
      <xdr:nvSpPr>
        <xdr:cNvPr id="67" name="Pfeil: nach oben 66">
          <a:extLst>
            <a:ext uri="{FF2B5EF4-FFF2-40B4-BE49-F238E27FC236}">
              <a16:creationId xmlns:a16="http://schemas.microsoft.com/office/drawing/2014/main" id="{F7785D0C-4222-470C-ABCA-B6A16BF63415}"/>
            </a:ext>
          </a:extLst>
        </xdr:cNvPr>
        <xdr:cNvSpPr/>
      </xdr:nvSpPr>
      <xdr:spPr>
        <a:xfrm>
          <a:off x="10469880" y="24711660"/>
          <a:ext cx="960120" cy="57150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6</xdr:col>
      <xdr:colOff>236220</xdr:colOff>
      <xdr:row>92</xdr:row>
      <xdr:rowOff>0</xdr:rowOff>
    </xdr:from>
    <xdr:to>
      <xdr:col>6</xdr:col>
      <xdr:colOff>518184</xdr:colOff>
      <xdr:row>93</xdr:row>
      <xdr:rowOff>91464</xdr:rowOff>
    </xdr:to>
    <xdr:pic>
      <xdr:nvPicPr>
        <xdr:cNvPr id="69" name="Grafik 68">
          <a:extLst>
            <a:ext uri="{FF2B5EF4-FFF2-40B4-BE49-F238E27FC236}">
              <a16:creationId xmlns:a16="http://schemas.microsoft.com/office/drawing/2014/main" id="{8DBF0539-BCB7-4B64-9644-08C43E49D35A}"/>
            </a:ext>
          </a:extLst>
        </xdr:cNvPr>
        <xdr:cNvPicPr>
          <a:picLocks noChangeAspect="1"/>
        </xdr:cNvPicPr>
      </xdr:nvPicPr>
      <xdr:blipFill>
        <a:blip xmlns:r="http://schemas.openxmlformats.org/officeDocument/2006/relationships" r:embed="rId5"/>
        <a:stretch>
          <a:fillRect/>
        </a:stretch>
      </xdr:blipFill>
      <xdr:spPr>
        <a:xfrm>
          <a:off x="4991100" y="16939260"/>
          <a:ext cx="281964" cy="274344"/>
        </a:xfrm>
        <a:prstGeom prst="rect">
          <a:avLst/>
        </a:prstGeom>
      </xdr:spPr>
    </xdr:pic>
    <xdr:clientData/>
  </xdr:twoCellAnchor>
  <xdr:twoCellAnchor>
    <xdr:from>
      <xdr:col>6</xdr:col>
      <xdr:colOff>510540</xdr:colOff>
      <xdr:row>93</xdr:row>
      <xdr:rowOff>60960</xdr:rowOff>
    </xdr:from>
    <xdr:to>
      <xdr:col>6</xdr:col>
      <xdr:colOff>647700</xdr:colOff>
      <xdr:row>107</xdr:row>
      <xdr:rowOff>137160</xdr:rowOff>
    </xdr:to>
    <xdr:cxnSp macro="">
      <xdr:nvCxnSpPr>
        <xdr:cNvPr id="73" name="Gerade Verbindung mit Pfeil 72">
          <a:extLst>
            <a:ext uri="{FF2B5EF4-FFF2-40B4-BE49-F238E27FC236}">
              <a16:creationId xmlns:a16="http://schemas.microsoft.com/office/drawing/2014/main" id="{78728E16-2C60-45AF-83C6-2F76F8072E26}"/>
            </a:ext>
          </a:extLst>
        </xdr:cNvPr>
        <xdr:cNvCxnSpPr/>
      </xdr:nvCxnSpPr>
      <xdr:spPr>
        <a:xfrm flipH="1" flipV="1">
          <a:off x="5265420" y="17183100"/>
          <a:ext cx="137160" cy="2636520"/>
        </a:xfrm>
        <a:prstGeom prst="straightConnector1">
          <a:avLst/>
        </a:prstGeom>
        <a:ln w="57150">
          <a:tailEnd type="triangle"/>
        </a:ln>
      </xdr:spPr>
      <xdr:style>
        <a:lnRef idx="1">
          <a:schemeClr val="accent4"/>
        </a:lnRef>
        <a:fillRef idx="0">
          <a:schemeClr val="accent4"/>
        </a:fillRef>
        <a:effectRef idx="0">
          <a:schemeClr val="accent4"/>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9</xdr:row>
      <xdr:rowOff>41275</xdr:rowOff>
    </xdr:from>
    <xdr:to>
      <xdr:col>6</xdr:col>
      <xdr:colOff>781050</xdr:colOff>
      <xdr:row>41</xdr:row>
      <xdr:rowOff>69850</xdr:rowOff>
    </xdr:to>
    <xdr:pic>
      <xdr:nvPicPr>
        <xdr:cNvPr id="2" name="Grafik 1" descr="O:\40.2\Auszubildende\Mosler, Sina\Integrationsantrag\Gruppenreduzierung Visuell\Seite 1.jpg">
          <a:extLst>
            <a:ext uri="{FF2B5EF4-FFF2-40B4-BE49-F238E27FC236}">
              <a16:creationId xmlns:a16="http://schemas.microsoft.com/office/drawing/2014/main" id="{ABDAF4D4-45F8-4932-AAEA-1CBA23156D4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694815"/>
          <a:ext cx="5642610" cy="5880735"/>
        </a:xfrm>
        <a:prstGeom prst="rect">
          <a:avLst/>
        </a:prstGeom>
        <a:noFill/>
        <a:ln>
          <a:noFill/>
        </a:ln>
      </xdr:spPr>
    </xdr:pic>
    <xdr:clientData/>
  </xdr:twoCellAnchor>
  <xdr:twoCellAnchor editAs="oneCell">
    <xdr:from>
      <xdr:col>0</xdr:col>
      <xdr:colOff>111125</xdr:colOff>
      <xdr:row>59</xdr:row>
      <xdr:rowOff>15875</xdr:rowOff>
    </xdr:from>
    <xdr:to>
      <xdr:col>6</xdr:col>
      <xdr:colOff>777875</xdr:colOff>
      <xdr:row>92</xdr:row>
      <xdr:rowOff>63500</xdr:rowOff>
    </xdr:to>
    <xdr:pic>
      <xdr:nvPicPr>
        <xdr:cNvPr id="3" name="Grafik 2" descr="C:\Users\Mosler_S\Desktop\grwgreg.jpg">
          <a:extLst>
            <a:ext uri="{FF2B5EF4-FFF2-40B4-BE49-F238E27FC236}">
              <a16:creationId xmlns:a16="http://schemas.microsoft.com/office/drawing/2014/main" id="{940B9131-B1D4-4514-B5CC-BF5F86EAB112}"/>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1125" y="10821035"/>
          <a:ext cx="5604510" cy="6082665"/>
        </a:xfrm>
        <a:prstGeom prst="rect">
          <a:avLst/>
        </a:prstGeom>
        <a:noFill/>
        <a:ln>
          <a:noFill/>
        </a:ln>
      </xdr:spPr>
    </xdr:pic>
    <xdr:clientData/>
  </xdr:twoCellAnchor>
  <xdr:twoCellAnchor editAs="oneCell">
    <xdr:from>
      <xdr:col>0</xdr:col>
      <xdr:colOff>31750</xdr:colOff>
      <xdr:row>109</xdr:row>
      <xdr:rowOff>95250</xdr:rowOff>
    </xdr:from>
    <xdr:to>
      <xdr:col>6</xdr:col>
      <xdr:colOff>698500</xdr:colOff>
      <xdr:row>137</xdr:row>
      <xdr:rowOff>12700</xdr:rowOff>
    </xdr:to>
    <xdr:pic>
      <xdr:nvPicPr>
        <xdr:cNvPr id="4" name="Grafik 3" descr="O:\40.2\Auszubildende\Mosler, Sina\Integrationsantrag\Gruppenreduzierung Visuell\Seite 3.jpg">
          <a:extLst>
            <a:ext uri="{FF2B5EF4-FFF2-40B4-BE49-F238E27FC236}">
              <a16:creationId xmlns:a16="http://schemas.microsoft.com/office/drawing/2014/main" id="{B3851AE6-69EE-4519-8E69-B0264F5EF916}"/>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750" y="20052030"/>
          <a:ext cx="5604510" cy="5038090"/>
        </a:xfrm>
        <a:prstGeom prst="rect">
          <a:avLst/>
        </a:prstGeom>
        <a:noFill/>
        <a:ln>
          <a:noFill/>
        </a:ln>
      </xdr:spPr>
    </xdr:pic>
    <xdr:clientData/>
  </xdr:twoCellAnchor>
  <xdr:twoCellAnchor editAs="oneCell">
    <xdr:from>
      <xdr:col>0</xdr:col>
      <xdr:colOff>127000</xdr:colOff>
      <xdr:row>159</xdr:row>
      <xdr:rowOff>95250</xdr:rowOff>
    </xdr:from>
    <xdr:to>
      <xdr:col>6</xdr:col>
      <xdr:colOff>650875</xdr:colOff>
      <xdr:row>188</xdr:row>
      <xdr:rowOff>44450</xdr:rowOff>
    </xdr:to>
    <xdr:pic>
      <xdr:nvPicPr>
        <xdr:cNvPr id="5" name="Grafik 4" descr="O:\40.2\Auszubildende\Mosler, Sina\Integrationsantrag\Gruppenreduzierung Visuell\Seite 4.jpg">
          <a:extLst>
            <a:ext uri="{FF2B5EF4-FFF2-40B4-BE49-F238E27FC236}">
              <a16:creationId xmlns:a16="http://schemas.microsoft.com/office/drawing/2014/main" id="{F90A00D2-9701-4646-B64E-D8477FC2DF51}"/>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7000" y="29196030"/>
          <a:ext cx="5461635" cy="5252720"/>
        </a:xfrm>
        <a:prstGeom prst="rect">
          <a:avLst/>
        </a:prstGeom>
        <a:noFill/>
        <a:ln>
          <a:noFill/>
        </a:ln>
      </xdr:spPr>
    </xdr:pic>
    <xdr:clientData/>
  </xdr:twoCellAnchor>
  <xdr:twoCellAnchor editAs="oneCell">
    <xdr:from>
      <xdr:col>0</xdr:col>
      <xdr:colOff>127000</xdr:colOff>
      <xdr:row>210</xdr:row>
      <xdr:rowOff>31750</xdr:rowOff>
    </xdr:from>
    <xdr:to>
      <xdr:col>6</xdr:col>
      <xdr:colOff>714376</xdr:colOff>
      <xdr:row>242</xdr:row>
      <xdr:rowOff>136526</xdr:rowOff>
    </xdr:to>
    <xdr:pic>
      <xdr:nvPicPr>
        <xdr:cNvPr id="6" name="Grafik 5" descr="O:\40.2\Auszubildende\Mosler, Sina\Integrationsantrag\Gruppenreduzierung Visuell\Seite 5.jpg">
          <a:extLst>
            <a:ext uri="{FF2B5EF4-FFF2-40B4-BE49-F238E27FC236}">
              <a16:creationId xmlns:a16="http://schemas.microsoft.com/office/drawing/2014/main" id="{740F3268-7703-45C7-8E9C-A29F73E8C247}"/>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27000" y="38459410"/>
          <a:ext cx="5525136" cy="5956936"/>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eller_E\Desktop\2020-07-06%20J&#228;hrliche%20Meldung%20Gesamtbogen_Anpassu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inrichtungsbogen"/>
      <sheetName val="Anlage Personal"/>
      <sheetName val="Trägerbogen"/>
      <sheetName val="Tabelle2"/>
      <sheetName val="2020-07-06 Jährliche Meldung Ge"/>
    </sheetNames>
    <sheetDataSet>
      <sheetData sheetId="0"/>
      <sheetData sheetId="1"/>
      <sheetData sheetId="2"/>
      <sheetData sheetId="3">
        <row r="5">
          <cell r="D5" t="str">
            <v>Erweiterung</v>
          </cell>
        </row>
        <row r="6">
          <cell r="D6" t="str">
            <v>Neubau</v>
          </cell>
        </row>
      </sheetData>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173"/>
  <sheetViews>
    <sheetView showGridLines="0" showZeros="0" view="pageLayout" topLeftCell="A40" zoomScale="70" zoomScaleNormal="100" zoomScalePageLayoutView="70" workbookViewId="0">
      <selection activeCell="D9" sqref="D9:G9"/>
    </sheetView>
  </sheetViews>
  <sheetFormatPr baseColWidth="10" defaultColWidth="11.44140625" defaultRowHeight="14.4" x14ac:dyDescent="0.3"/>
  <cols>
    <col min="1" max="1" width="12.6640625" style="1" customWidth="1"/>
    <col min="2" max="2" width="21.6640625" style="1" customWidth="1"/>
    <col min="3" max="3" width="14.109375" style="1" customWidth="1"/>
    <col min="4" max="4" width="11.5546875" style="1" customWidth="1"/>
    <col min="5" max="5" width="12.44140625" style="1" customWidth="1"/>
    <col min="6" max="6" width="10.5546875" style="1" customWidth="1"/>
    <col min="7" max="7" width="13.109375" style="1" customWidth="1"/>
    <col min="8" max="8" width="4.88671875" style="1" customWidth="1"/>
    <col min="9" max="9" width="22.109375" style="1" customWidth="1"/>
    <col min="10" max="10" width="12.44140625" style="1" customWidth="1"/>
    <col min="11" max="11" width="14.109375" style="1" customWidth="1"/>
    <col min="12" max="12" width="11.5546875" style="1" customWidth="1"/>
    <col min="13" max="13" width="12.44140625" style="1" customWidth="1"/>
    <col min="14" max="14" width="10.5546875" style="1" customWidth="1"/>
    <col min="15" max="15" width="13" style="1" customWidth="1"/>
    <col min="16" max="16" width="2.5546875" style="1" hidden="1" customWidth="1"/>
    <col min="17" max="16384" width="11.44140625" style="1"/>
  </cols>
  <sheetData>
    <row r="1" spans="1:15" ht="42" customHeight="1" thickBot="1" x14ac:dyDescent="0.35"/>
    <row r="2" spans="1:15" ht="80.25" customHeight="1" thickBot="1" x14ac:dyDescent="0.35">
      <c r="A2" s="351" t="s">
        <v>211</v>
      </c>
      <c r="B2" s="352"/>
      <c r="C2" s="352"/>
      <c r="D2" s="352"/>
      <c r="E2" s="352"/>
      <c r="F2" s="352"/>
      <c r="G2" s="352"/>
      <c r="H2" s="352"/>
      <c r="I2" s="352"/>
      <c r="J2" s="352"/>
      <c r="K2" s="352"/>
      <c r="L2" s="352"/>
      <c r="M2" s="352"/>
      <c r="N2" s="352"/>
      <c r="O2" s="353"/>
    </row>
    <row r="3" spans="1:15" ht="23.25" customHeight="1" x14ac:dyDescent="0.35">
      <c r="A3" s="40"/>
      <c r="B3" s="40"/>
      <c r="C3" s="40"/>
      <c r="D3" s="40"/>
      <c r="E3" s="40"/>
      <c r="F3" s="40"/>
      <c r="G3" s="40"/>
      <c r="H3" s="40"/>
      <c r="I3" s="40"/>
      <c r="J3" s="40"/>
      <c r="K3" s="40"/>
      <c r="L3" s="40"/>
      <c r="M3" s="40"/>
      <c r="N3" s="40"/>
      <c r="O3" s="40"/>
    </row>
    <row r="4" spans="1:15" ht="23.25" customHeight="1" x14ac:dyDescent="0.35">
      <c r="A4" s="40"/>
      <c r="B4" s="40"/>
      <c r="C4" s="40"/>
      <c r="D4" s="40"/>
      <c r="E4" s="40"/>
      <c r="F4" s="40"/>
      <c r="G4" s="40"/>
      <c r="H4" s="40"/>
      <c r="I4" s="40"/>
      <c r="J4" s="40"/>
      <c r="K4" s="40"/>
      <c r="L4" s="40"/>
      <c r="M4" s="40"/>
      <c r="N4" s="40"/>
      <c r="O4" s="40"/>
    </row>
    <row r="5" spans="1:15" ht="23.25" customHeight="1" x14ac:dyDescent="0.3">
      <c r="A5" s="380" t="s">
        <v>16</v>
      </c>
      <c r="B5" s="380"/>
      <c r="C5" s="380"/>
      <c r="D5" s="380"/>
      <c r="E5" s="380"/>
      <c r="F5" s="380"/>
      <c r="G5" s="380"/>
      <c r="H5" s="380"/>
      <c r="I5" s="380"/>
      <c r="J5" s="380"/>
      <c r="K5" s="380"/>
      <c r="L5" s="380"/>
      <c r="M5" s="380"/>
      <c r="N5" s="380"/>
      <c r="O5" s="380"/>
    </row>
    <row r="6" spans="1:15" ht="23.25" customHeight="1" x14ac:dyDescent="0.35">
      <c r="A6" s="40"/>
      <c r="B6" s="40"/>
      <c r="C6" s="40"/>
      <c r="D6" s="40"/>
      <c r="E6" s="40"/>
      <c r="F6" s="40"/>
      <c r="G6" s="40"/>
      <c r="H6" s="40"/>
      <c r="I6" s="40"/>
      <c r="J6" s="40"/>
      <c r="K6" s="40"/>
      <c r="L6" s="40"/>
      <c r="M6" s="40"/>
      <c r="N6" s="40"/>
      <c r="O6" s="40"/>
    </row>
    <row r="7" spans="1:15" ht="23.25" customHeight="1" x14ac:dyDescent="0.35">
      <c r="A7" s="350" t="s">
        <v>17</v>
      </c>
      <c r="B7" s="350"/>
      <c r="C7" s="350"/>
      <c r="D7" s="350"/>
      <c r="E7" s="350"/>
      <c r="H7" s="68" t="s">
        <v>15</v>
      </c>
      <c r="I7" s="49"/>
      <c r="J7" s="49"/>
      <c r="K7" s="49"/>
      <c r="L7" s="49"/>
    </row>
    <row r="8" spans="1:15" ht="23.25" customHeight="1" x14ac:dyDescent="0.35">
      <c r="A8" s="40"/>
      <c r="B8" s="40"/>
      <c r="C8" s="40"/>
      <c r="D8" s="40"/>
      <c r="E8" s="40"/>
      <c r="H8" s="40"/>
      <c r="I8" s="40"/>
      <c r="J8" s="40"/>
      <c r="K8" s="40"/>
      <c r="L8" s="40"/>
    </row>
    <row r="9" spans="1:15" ht="23.25" customHeight="1" x14ac:dyDescent="0.35">
      <c r="A9" s="354" t="s">
        <v>179</v>
      </c>
      <c r="B9" s="354"/>
      <c r="C9" s="354"/>
      <c r="D9" s="316"/>
      <c r="E9" s="316"/>
      <c r="F9" s="316"/>
      <c r="G9" s="316"/>
      <c r="H9" s="361" t="s">
        <v>180</v>
      </c>
      <c r="I9" s="361"/>
      <c r="J9" s="361"/>
      <c r="K9" s="317"/>
      <c r="L9" s="317"/>
      <c r="M9" s="317"/>
      <c r="N9" s="317"/>
      <c r="O9" s="317"/>
    </row>
    <row r="10" spans="1:15" ht="23.25" customHeight="1" x14ac:dyDescent="0.35">
      <c r="A10" s="354" t="s">
        <v>0</v>
      </c>
      <c r="B10" s="354"/>
      <c r="C10" s="354"/>
      <c r="D10" s="316"/>
      <c r="E10" s="316"/>
      <c r="F10" s="316"/>
      <c r="G10" s="316"/>
      <c r="H10" s="361" t="s">
        <v>0</v>
      </c>
      <c r="I10" s="361"/>
      <c r="J10" s="361"/>
      <c r="K10" s="317"/>
      <c r="L10" s="317"/>
      <c r="M10" s="317"/>
      <c r="N10" s="317"/>
      <c r="O10" s="317"/>
    </row>
    <row r="11" spans="1:15" ht="23.25" customHeight="1" x14ac:dyDescent="0.35">
      <c r="A11" s="354" t="s">
        <v>1</v>
      </c>
      <c r="B11" s="354"/>
      <c r="C11" s="354"/>
      <c r="D11" s="316"/>
      <c r="E11" s="316"/>
      <c r="F11" s="316"/>
      <c r="G11" s="316"/>
      <c r="H11" s="361" t="s">
        <v>1</v>
      </c>
      <c r="I11" s="361"/>
      <c r="J11" s="361"/>
      <c r="K11" s="317"/>
      <c r="L11" s="317"/>
      <c r="M11" s="317"/>
      <c r="N11" s="317"/>
      <c r="O11" s="317"/>
    </row>
    <row r="12" spans="1:15" ht="23.25" customHeight="1" x14ac:dyDescent="0.35">
      <c r="A12" s="354" t="s">
        <v>2</v>
      </c>
      <c r="B12" s="354"/>
      <c r="C12" s="354"/>
      <c r="D12" s="316"/>
      <c r="E12" s="316"/>
      <c r="F12" s="316"/>
      <c r="G12" s="316"/>
      <c r="H12" s="361" t="s">
        <v>2</v>
      </c>
      <c r="I12" s="361"/>
      <c r="J12" s="361"/>
      <c r="K12" s="317"/>
      <c r="L12" s="317"/>
      <c r="M12" s="317"/>
      <c r="N12" s="317"/>
      <c r="O12" s="317"/>
    </row>
    <row r="13" spans="1:15" ht="23.25" customHeight="1" x14ac:dyDescent="0.35">
      <c r="A13" s="354" t="s">
        <v>4</v>
      </c>
      <c r="B13" s="354"/>
      <c r="C13" s="354"/>
      <c r="D13" s="316"/>
      <c r="E13" s="316"/>
      <c r="F13" s="316"/>
      <c r="G13" s="316"/>
      <c r="H13" s="361" t="s">
        <v>4</v>
      </c>
      <c r="I13" s="361"/>
      <c r="J13" s="361"/>
      <c r="K13" s="317"/>
      <c r="L13" s="317"/>
      <c r="M13" s="317"/>
      <c r="N13" s="317"/>
      <c r="O13" s="317"/>
    </row>
    <row r="14" spans="1:15" ht="23.25" customHeight="1" x14ac:dyDescent="0.35">
      <c r="A14" s="354" t="s">
        <v>13</v>
      </c>
      <c r="B14" s="354"/>
      <c r="C14" s="354"/>
      <c r="D14" s="316"/>
      <c r="E14" s="316"/>
      <c r="F14" s="316"/>
      <c r="G14" s="316"/>
      <c r="H14" s="361" t="s">
        <v>13</v>
      </c>
      <c r="I14" s="361"/>
      <c r="J14" s="361"/>
      <c r="K14" s="317"/>
      <c r="L14" s="317"/>
      <c r="M14" s="317"/>
      <c r="N14" s="317"/>
      <c r="O14" s="317"/>
    </row>
    <row r="15" spans="1:15" ht="23.25" customHeight="1" x14ac:dyDescent="0.35">
      <c r="A15" s="361" t="s">
        <v>3</v>
      </c>
      <c r="B15" s="361"/>
      <c r="C15" s="361"/>
      <c r="D15" s="316"/>
      <c r="E15" s="316"/>
      <c r="F15" s="316"/>
      <c r="G15" s="316"/>
      <c r="H15" s="361" t="s">
        <v>3</v>
      </c>
      <c r="I15" s="361"/>
      <c r="J15" s="361"/>
      <c r="K15" s="317"/>
      <c r="L15" s="317"/>
      <c r="M15" s="317"/>
      <c r="N15" s="317"/>
      <c r="O15" s="317"/>
    </row>
    <row r="16" spans="1:15" ht="23.25" customHeight="1" x14ac:dyDescent="0.35">
      <c r="A16" s="40"/>
      <c r="B16" s="40"/>
      <c r="C16" s="40"/>
      <c r="D16" s="40"/>
      <c r="E16" s="40"/>
      <c r="F16" s="40"/>
      <c r="G16" s="40"/>
      <c r="H16" s="40"/>
      <c r="I16" s="40"/>
      <c r="J16" s="40"/>
      <c r="K16" s="40"/>
      <c r="L16" s="40"/>
      <c r="M16" s="40"/>
      <c r="N16" s="40"/>
      <c r="O16" s="40"/>
    </row>
    <row r="17" spans="1:15" ht="23.25" customHeight="1" x14ac:dyDescent="0.35">
      <c r="A17" s="40"/>
      <c r="B17" s="40"/>
      <c r="C17" s="40"/>
      <c r="D17" s="40"/>
      <c r="E17" s="40"/>
      <c r="F17" s="40"/>
      <c r="G17" s="40"/>
      <c r="H17" s="40"/>
      <c r="I17" s="40"/>
      <c r="J17" s="40"/>
      <c r="K17" s="40"/>
      <c r="L17" s="40"/>
      <c r="M17" s="40"/>
      <c r="N17" s="40"/>
      <c r="O17" s="40"/>
    </row>
    <row r="18" spans="1:15" ht="23.25" customHeight="1" x14ac:dyDescent="0.35">
      <c r="A18" s="379" t="s">
        <v>140</v>
      </c>
      <c r="B18" s="379"/>
      <c r="C18" s="379"/>
      <c r="D18" s="379"/>
      <c r="E18" s="379"/>
      <c r="F18" s="379"/>
      <c r="G18" s="379"/>
      <c r="H18" s="379"/>
      <c r="I18" s="379"/>
      <c r="J18" s="379"/>
      <c r="K18" s="379"/>
      <c r="L18" s="379"/>
      <c r="M18" s="379"/>
      <c r="N18" s="379"/>
      <c r="O18" s="379"/>
    </row>
    <row r="19" spans="1:15" ht="23.25" customHeight="1" thickBot="1" x14ac:dyDescent="0.4">
      <c r="A19" s="40"/>
      <c r="B19" s="40"/>
      <c r="C19" s="40"/>
      <c r="D19" s="40"/>
      <c r="E19" s="40"/>
      <c r="F19" s="40"/>
      <c r="G19" s="40"/>
      <c r="H19" s="40"/>
      <c r="I19" s="40"/>
      <c r="J19" s="40"/>
      <c r="K19" s="40"/>
      <c r="L19" s="40"/>
      <c r="M19" s="40"/>
      <c r="N19" s="40"/>
      <c r="O19" s="40"/>
    </row>
    <row r="20" spans="1:15" ht="24" customHeight="1" thickBot="1" x14ac:dyDescent="0.4">
      <c r="A20" s="400" t="s">
        <v>182</v>
      </c>
      <c r="B20" s="401"/>
      <c r="C20" s="402"/>
      <c r="D20" s="82" t="s">
        <v>5</v>
      </c>
      <c r="E20" s="362"/>
      <c r="F20" s="362"/>
      <c r="G20" s="362"/>
      <c r="H20" s="82" t="s">
        <v>6</v>
      </c>
      <c r="I20" s="283"/>
      <c r="J20" s="284"/>
      <c r="K20" s="285" t="s">
        <v>220</v>
      </c>
      <c r="L20" s="286"/>
      <c r="M20" s="286"/>
      <c r="N20" s="286"/>
      <c r="O20" s="287"/>
    </row>
    <row r="21" spans="1:15" ht="23.25" customHeight="1" x14ac:dyDescent="0.3">
      <c r="A21" s="355" t="s">
        <v>183</v>
      </c>
      <c r="B21" s="356"/>
      <c r="C21" s="357"/>
      <c r="D21" s="363"/>
      <c r="E21" s="364"/>
      <c r="F21" s="364"/>
      <c r="G21" s="364"/>
      <c r="H21" s="364"/>
      <c r="I21" s="364"/>
      <c r="J21" s="364"/>
      <c r="K21" s="364"/>
      <c r="L21" s="364"/>
      <c r="M21" s="364"/>
      <c r="N21" s="364"/>
      <c r="O21" s="365"/>
    </row>
    <row r="22" spans="1:15" ht="18.75" customHeight="1" x14ac:dyDescent="0.3">
      <c r="A22" s="358"/>
      <c r="B22" s="359"/>
      <c r="C22" s="360"/>
      <c r="D22" s="366"/>
      <c r="E22" s="367"/>
      <c r="F22" s="367"/>
      <c r="G22" s="367"/>
      <c r="H22" s="367"/>
      <c r="I22" s="367"/>
      <c r="J22" s="367"/>
      <c r="K22" s="367"/>
      <c r="L22" s="367"/>
      <c r="M22" s="367"/>
      <c r="N22" s="367"/>
      <c r="O22" s="368"/>
    </row>
    <row r="23" spans="1:15" ht="56.25" customHeight="1" x14ac:dyDescent="0.3">
      <c r="A23" s="358"/>
      <c r="B23" s="359"/>
      <c r="C23" s="360"/>
      <c r="D23" s="366"/>
      <c r="E23" s="367"/>
      <c r="F23" s="367"/>
      <c r="G23" s="367"/>
      <c r="H23" s="367"/>
      <c r="I23" s="367"/>
      <c r="J23" s="367"/>
      <c r="K23" s="367"/>
      <c r="L23" s="367"/>
      <c r="M23" s="367"/>
      <c r="N23" s="367"/>
      <c r="O23" s="368"/>
    </row>
    <row r="24" spans="1:15" ht="18.75" customHeight="1" x14ac:dyDescent="0.3">
      <c r="A24" s="358"/>
      <c r="B24" s="359"/>
      <c r="C24" s="360"/>
      <c r="D24" s="366"/>
      <c r="E24" s="367"/>
      <c r="F24" s="367"/>
      <c r="G24" s="367"/>
      <c r="H24" s="367"/>
      <c r="I24" s="367"/>
      <c r="J24" s="367"/>
      <c r="K24" s="367"/>
      <c r="L24" s="367"/>
      <c r="M24" s="367"/>
      <c r="N24" s="367"/>
      <c r="O24" s="368"/>
    </row>
    <row r="25" spans="1:15" ht="40.5" customHeight="1" x14ac:dyDescent="0.3">
      <c r="A25" s="450" t="s">
        <v>210</v>
      </c>
      <c r="B25" s="451"/>
      <c r="C25" s="452"/>
      <c r="D25" s="453"/>
      <c r="E25" s="454"/>
      <c r="F25" s="454"/>
      <c r="G25" s="454"/>
      <c r="H25" s="454"/>
      <c r="I25" s="454"/>
      <c r="J25" s="454"/>
      <c r="K25" s="454"/>
      <c r="L25" s="454"/>
      <c r="M25" s="454"/>
      <c r="N25" s="454"/>
      <c r="O25" s="455"/>
    </row>
    <row r="26" spans="1:15" ht="15" customHeight="1" x14ac:dyDescent="0.35">
      <c r="A26" s="49"/>
      <c r="B26" s="49"/>
      <c r="C26" s="49"/>
      <c r="D26" s="49"/>
      <c r="E26" s="49"/>
      <c r="F26" s="49"/>
      <c r="G26" s="49"/>
      <c r="H26" s="49"/>
      <c r="I26" s="49"/>
      <c r="J26" s="49"/>
      <c r="K26" s="49"/>
      <c r="L26" s="49"/>
      <c r="M26" s="49"/>
      <c r="N26" s="49"/>
      <c r="O26" s="49"/>
    </row>
    <row r="27" spans="1:15" ht="15" customHeight="1" x14ac:dyDescent="0.35">
      <c r="A27" s="49"/>
      <c r="B27" s="49"/>
      <c r="C27" s="49"/>
      <c r="D27" s="49"/>
      <c r="E27" s="49"/>
      <c r="F27" s="49"/>
      <c r="G27" s="49"/>
      <c r="H27" s="49"/>
      <c r="I27" s="49"/>
      <c r="J27" s="49"/>
      <c r="K27" s="49"/>
      <c r="L27" s="49"/>
      <c r="M27" s="49"/>
      <c r="N27" s="49"/>
      <c r="O27" s="49"/>
    </row>
    <row r="28" spans="1:15" ht="15" customHeight="1" x14ac:dyDescent="0.35">
      <c r="A28" s="49"/>
      <c r="B28" s="49"/>
      <c r="C28" s="49"/>
      <c r="D28" s="49"/>
      <c r="E28" s="49"/>
      <c r="F28" s="49"/>
      <c r="G28" s="49"/>
      <c r="H28" s="49"/>
      <c r="I28" s="49"/>
      <c r="J28" s="49"/>
      <c r="K28" s="49"/>
      <c r="L28" s="49"/>
      <c r="M28" s="49"/>
      <c r="N28" s="49"/>
      <c r="O28" s="49"/>
    </row>
    <row r="29" spans="1:15" ht="15" customHeight="1" x14ac:dyDescent="0.35">
      <c r="A29" s="49"/>
      <c r="B29" s="49"/>
      <c r="C29" s="49"/>
      <c r="D29" s="49"/>
      <c r="E29" s="49"/>
      <c r="F29" s="49"/>
      <c r="G29" s="49"/>
      <c r="H29" s="49"/>
      <c r="I29" s="49"/>
      <c r="J29" s="49"/>
      <c r="K29" s="49"/>
      <c r="L29" s="49"/>
      <c r="M29" s="49"/>
      <c r="N29" s="49"/>
      <c r="O29" s="49"/>
    </row>
    <row r="30" spans="1:15" ht="15" customHeight="1" x14ac:dyDescent="0.35">
      <c r="K30" s="40"/>
      <c r="L30" s="40"/>
      <c r="M30" s="40"/>
      <c r="N30" s="40"/>
      <c r="O30" s="40"/>
    </row>
    <row r="31" spans="1:15" ht="18" x14ac:dyDescent="0.35">
      <c r="A31" s="378" t="s">
        <v>80</v>
      </c>
      <c r="B31" s="378"/>
      <c r="C31" s="378"/>
      <c r="D31" s="378"/>
      <c r="E31" s="378"/>
      <c r="F31" s="378"/>
      <c r="G31" s="378"/>
      <c r="H31" s="378"/>
      <c r="I31" s="378"/>
      <c r="J31" s="378"/>
      <c r="K31" s="378"/>
      <c r="L31" s="378"/>
      <c r="M31" s="378"/>
      <c r="N31" s="378"/>
      <c r="O31" s="378"/>
    </row>
    <row r="32" spans="1:15" ht="18.75" customHeight="1" thickBot="1" x14ac:dyDescent="0.4">
      <c r="A32" s="55"/>
      <c r="B32" s="55"/>
      <c r="C32" s="55"/>
      <c r="D32" s="55"/>
      <c r="E32" s="55"/>
      <c r="F32" s="55"/>
      <c r="G32" s="55"/>
      <c r="H32" s="55"/>
      <c r="I32" s="55"/>
      <c r="J32" s="55"/>
      <c r="K32" s="40"/>
      <c r="L32" s="40"/>
      <c r="M32" s="40"/>
      <c r="N32" s="40"/>
      <c r="O32" s="40"/>
    </row>
    <row r="33" spans="1:15" ht="23.25" customHeight="1" x14ac:dyDescent="0.3">
      <c r="A33" s="314" t="s">
        <v>21</v>
      </c>
      <c r="B33" s="315"/>
      <c r="C33" s="315"/>
      <c r="D33" s="303"/>
      <c r="E33" s="304"/>
      <c r="F33" s="304"/>
      <c r="G33" s="304"/>
      <c r="H33" s="304"/>
      <c r="I33" s="304"/>
      <c r="J33" s="304"/>
      <c r="K33" s="304"/>
      <c r="L33" s="304"/>
      <c r="M33" s="304"/>
      <c r="N33" s="304"/>
      <c r="O33" s="305"/>
    </row>
    <row r="34" spans="1:15" ht="23.25" customHeight="1" x14ac:dyDescent="0.3">
      <c r="A34" s="298" t="s">
        <v>22</v>
      </c>
      <c r="B34" s="299"/>
      <c r="C34" s="299"/>
      <c r="D34" s="306"/>
      <c r="E34" s="307"/>
      <c r="F34" s="307"/>
      <c r="G34" s="307"/>
      <c r="H34" s="307"/>
      <c r="I34" s="307"/>
      <c r="J34" s="307"/>
      <c r="K34" s="307"/>
      <c r="L34" s="307"/>
      <c r="M34" s="307"/>
      <c r="N34" s="307"/>
      <c r="O34" s="308"/>
    </row>
    <row r="35" spans="1:15" ht="23.25" customHeight="1" x14ac:dyDescent="0.35">
      <c r="A35" s="300" t="s">
        <v>23</v>
      </c>
      <c r="B35" s="301"/>
      <c r="C35" s="302"/>
      <c r="D35" s="312"/>
      <c r="E35" s="313"/>
      <c r="F35" s="313"/>
      <c r="G35" s="313"/>
      <c r="H35" s="313"/>
      <c r="I35" s="313"/>
      <c r="J35" s="313"/>
      <c r="K35" s="313"/>
      <c r="L35" s="313"/>
      <c r="M35" s="313"/>
      <c r="N35" s="313"/>
      <c r="O35" s="127"/>
    </row>
    <row r="36" spans="1:15" ht="23.25" customHeight="1" x14ac:dyDescent="0.3">
      <c r="A36" s="298" t="s">
        <v>93</v>
      </c>
      <c r="B36" s="299"/>
      <c r="C36" s="299"/>
      <c r="D36" s="309"/>
      <c r="E36" s="310"/>
      <c r="F36" s="310"/>
      <c r="G36" s="310"/>
      <c r="H36" s="310"/>
      <c r="I36" s="310"/>
      <c r="J36" s="310"/>
      <c r="K36" s="310"/>
      <c r="L36" s="310"/>
      <c r="M36" s="310"/>
      <c r="N36" s="310"/>
      <c r="O36" s="311"/>
    </row>
    <row r="37" spans="1:15" ht="23.25" customHeight="1" x14ac:dyDescent="0.3">
      <c r="A37" s="298" t="s">
        <v>94</v>
      </c>
      <c r="B37" s="299"/>
      <c r="C37" s="299"/>
      <c r="D37" s="309"/>
      <c r="E37" s="310"/>
      <c r="F37" s="310"/>
      <c r="G37" s="310"/>
      <c r="H37" s="310"/>
      <c r="I37" s="310"/>
      <c r="J37" s="310"/>
      <c r="K37" s="310"/>
      <c r="L37" s="310"/>
      <c r="M37" s="310"/>
      <c r="N37" s="310"/>
      <c r="O37" s="311"/>
    </row>
    <row r="38" spans="1:15" ht="23.25" customHeight="1" x14ac:dyDescent="0.3">
      <c r="A38" s="298" t="s">
        <v>178</v>
      </c>
      <c r="B38" s="299"/>
      <c r="C38" s="299"/>
      <c r="D38" s="309"/>
      <c r="E38" s="310"/>
      <c r="F38" s="310"/>
      <c r="G38" s="310"/>
      <c r="H38" s="310"/>
      <c r="I38" s="310"/>
      <c r="J38" s="310"/>
      <c r="K38" s="310"/>
      <c r="L38" s="310"/>
      <c r="M38" s="310"/>
      <c r="N38" s="310"/>
      <c r="O38" s="311"/>
    </row>
    <row r="39" spans="1:15" ht="23.25" customHeight="1" x14ac:dyDescent="0.3">
      <c r="A39" s="441" t="s">
        <v>24</v>
      </c>
      <c r="B39" s="442"/>
      <c r="C39" s="442"/>
      <c r="D39" s="442"/>
      <c r="E39" s="442"/>
      <c r="F39" s="442"/>
      <c r="G39" s="443"/>
      <c r="H39" s="456"/>
      <c r="I39" s="457"/>
      <c r="J39" s="457"/>
      <c r="K39" s="457"/>
      <c r="L39" s="457"/>
      <c r="M39" s="457"/>
      <c r="N39" s="457"/>
      <c r="O39" s="458"/>
    </row>
    <row r="40" spans="1:15" ht="23.25" customHeight="1" x14ac:dyDescent="0.3">
      <c r="A40" s="444"/>
      <c r="B40" s="445"/>
      <c r="C40" s="445"/>
      <c r="D40" s="445"/>
      <c r="E40" s="445"/>
      <c r="F40" s="445"/>
      <c r="G40" s="446"/>
      <c r="H40" s="459"/>
      <c r="I40" s="460"/>
      <c r="J40" s="460"/>
      <c r="K40" s="460"/>
      <c r="L40" s="460"/>
      <c r="M40" s="460"/>
      <c r="N40" s="460"/>
      <c r="O40" s="461"/>
    </row>
    <row r="41" spans="1:15" ht="23.25" customHeight="1" x14ac:dyDescent="0.3">
      <c r="A41" s="447"/>
      <c r="B41" s="448"/>
      <c r="C41" s="448"/>
      <c r="D41" s="448"/>
      <c r="E41" s="448"/>
      <c r="F41" s="448"/>
      <c r="G41" s="449"/>
      <c r="H41" s="462"/>
      <c r="I41" s="463"/>
      <c r="J41" s="463"/>
      <c r="K41" s="463"/>
      <c r="L41" s="463"/>
      <c r="M41" s="463"/>
      <c r="N41" s="463"/>
      <c r="O41" s="464"/>
    </row>
    <row r="42" spans="1:15" ht="18.75" customHeight="1" x14ac:dyDescent="0.3">
      <c r="A42" s="415" t="s">
        <v>67</v>
      </c>
      <c r="B42" s="416"/>
      <c r="C42" s="416"/>
      <c r="D42" s="416"/>
      <c r="E42" s="416"/>
      <c r="F42" s="416"/>
      <c r="G42" s="417"/>
      <c r="H42" s="421"/>
      <c r="I42" s="422"/>
      <c r="J42" s="422"/>
      <c r="K42" s="422"/>
      <c r="L42" s="422"/>
      <c r="M42" s="422"/>
      <c r="N42" s="422"/>
      <c r="O42" s="423"/>
    </row>
    <row r="43" spans="1:15" ht="18.75" customHeight="1" x14ac:dyDescent="0.3">
      <c r="A43" s="418"/>
      <c r="B43" s="419"/>
      <c r="C43" s="419"/>
      <c r="D43" s="419"/>
      <c r="E43" s="419"/>
      <c r="F43" s="419"/>
      <c r="G43" s="420"/>
      <c r="H43" s="424"/>
      <c r="I43" s="425"/>
      <c r="J43" s="425"/>
      <c r="K43" s="425"/>
      <c r="L43" s="425"/>
      <c r="M43" s="425"/>
      <c r="N43" s="425"/>
      <c r="O43" s="426"/>
    </row>
    <row r="44" spans="1:15" ht="18.75" customHeight="1" x14ac:dyDescent="0.3">
      <c r="A44" s="83"/>
      <c r="B44" s="80"/>
      <c r="C44" s="80"/>
      <c r="D44" s="80"/>
      <c r="E44" s="80"/>
      <c r="F44" s="80"/>
      <c r="G44" s="84" t="s">
        <v>143</v>
      </c>
      <c r="H44" s="427"/>
      <c r="I44" s="428"/>
      <c r="J44" s="428"/>
      <c r="K44" s="428"/>
      <c r="L44" s="428"/>
      <c r="M44" s="428"/>
      <c r="N44" s="428"/>
      <c r="O44" s="429"/>
    </row>
    <row r="45" spans="1:15" ht="23.25" customHeight="1" x14ac:dyDescent="0.35">
      <c r="A45" s="430" t="s">
        <v>81</v>
      </c>
      <c r="B45" s="431"/>
      <c r="C45" s="431"/>
      <c r="D45" s="431"/>
      <c r="E45" s="431"/>
      <c r="F45" s="431"/>
      <c r="G45" s="431"/>
      <c r="H45" s="432"/>
      <c r="I45" s="432"/>
      <c r="J45" s="432"/>
      <c r="K45" s="432"/>
      <c r="L45" s="432"/>
      <c r="M45" s="432"/>
      <c r="N45" s="432"/>
      <c r="O45" s="433"/>
    </row>
    <row r="46" spans="1:15" ht="23.25" customHeight="1" x14ac:dyDescent="0.35">
      <c r="A46" s="415" t="s">
        <v>82</v>
      </c>
      <c r="B46" s="416"/>
      <c r="C46" s="416"/>
      <c r="D46" s="416"/>
      <c r="E46" s="416"/>
      <c r="F46" s="416"/>
      <c r="G46" s="416"/>
      <c r="H46" s="434"/>
      <c r="I46" s="435"/>
      <c r="J46" s="435"/>
      <c r="K46" s="435"/>
      <c r="L46" s="435"/>
      <c r="M46" s="435"/>
      <c r="N46" s="435"/>
      <c r="O46" s="436"/>
    </row>
    <row r="47" spans="1:15" ht="23.25" customHeight="1" x14ac:dyDescent="0.35">
      <c r="A47" s="415" t="s">
        <v>83</v>
      </c>
      <c r="B47" s="416"/>
      <c r="C47" s="416"/>
      <c r="D47" s="416"/>
      <c r="E47" s="416"/>
      <c r="F47" s="416"/>
      <c r="G47" s="416"/>
      <c r="H47" s="434"/>
      <c r="I47" s="435"/>
      <c r="J47" s="435"/>
      <c r="K47" s="435"/>
      <c r="L47" s="435"/>
      <c r="M47" s="435"/>
      <c r="N47" s="435"/>
      <c r="O47" s="436"/>
    </row>
    <row r="48" spans="1:15" ht="23.25" customHeight="1" thickBot="1" x14ac:dyDescent="0.4">
      <c r="A48" s="324" t="s">
        <v>79</v>
      </c>
      <c r="B48" s="325"/>
      <c r="C48" s="325"/>
      <c r="D48" s="325"/>
      <c r="E48" s="325"/>
      <c r="F48" s="325"/>
      <c r="G48" s="325"/>
      <c r="H48" s="326"/>
      <c r="I48" s="327"/>
      <c r="J48" s="327"/>
      <c r="K48" s="327"/>
      <c r="L48" s="327"/>
      <c r="M48" s="327"/>
      <c r="N48" s="327"/>
      <c r="O48" s="328"/>
    </row>
    <row r="49" spans="1:16" ht="23.25" customHeight="1" x14ac:dyDescent="0.35">
      <c r="A49" s="49"/>
      <c r="B49" s="49"/>
      <c r="C49" s="49"/>
      <c r="D49" s="49"/>
      <c r="E49" s="49"/>
      <c r="F49" s="49"/>
      <c r="G49" s="49"/>
      <c r="H49" s="40"/>
      <c r="I49" s="40"/>
      <c r="J49" s="40"/>
      <c r="K49" s="40"/>
      <c r="L49" s="40"/>
      <c r="M49" s="40"/>
      <c r="N49" s="40"/>
      <c r="O49" s="40"/>
    </row>
    <row r="50" spans="1:16" ht="18" x14ac:dyDescent="0.3">
      <c r="A50" s="347" t="s">
        <v>214</v>
      </c>
      <c r="B50" s="347"/>
      <c r="C50" s="347"/>
      <c r="D50" s="347"/>
      <c r="E50" s="347"/>
      <c r="F50" s="347"/>
      <c r="G50" s="347"/>
      <c r="H50" s="347"/>
      <c r="I50" s="347"/>
      <c r="J50" s="347"/>
      <c r="K50" s="347"/>
      <c r="L50" s="347"/>
      <c r="M50" s="347"/>
      <c r="N50" s="347"/>
      <c r="O50" s="347"/>
    </row>
    <row r="51" spans="1:16" ht="18.75" customHeight="1" thickBot="1" x14ac:dyDescent="0.4">
      <c r="A51" s="40"/>
      <c r="B51" s="40"/>
      <c r="C51" s="40"/>
      <c r="D51" s="40"/>
      <c r="E51" s="40"/>
      <c r="F51" s="40"/>
      <c r="G51" s="40"/>
      <c r="H51" s="40"/>
      <c r="I51" s="40"/>
      <c r="J51" s="40"/>
      <c r="K51" s="40"/>
      <c r="L51" s="40"/>
      <c r="M51" s="40"/>
      <c r="N51" s="40"/>
      <c r="O51" s="40"/>
    </row>
    <row r="52" spans="1:16" ht="22.5" customHeight="1" thickBot="1" x14ac:dyDescent="0.4">
      <c r="A52" s="437" t="s">
        <v>84</v>
      </c>
      <c r="B52" s="382"/>
      <c r="C52" s="438"/>
      <c r="D52" s="348"/>
      <c r="E52" s="348"/>
      <c r="F52" s="349"/>
      <c r="G52" s="381" t="s">
        <v>142</v>
      </c>
      <c r="H52" s="382"/>
      <c r="I52" s="382"/>
      <c r="J52" s="465"/>
      <c r="K52" s="466"/>
      <c r="L52" s="467"/>
      <c r="M52" s="106"/>
      <c r="N52" s="107"/>
      <c r="O52" s="109"/>
      <c r="P52" s="108"/>
    </row>
    <row r="53" spans="1:16" ht="22.5" customHeight="1" x14ac:dyDescent="0.35">
      <c r="A53" s="439" t="s">
        <v>28</v>
      </c>
      <c r="B53" s="440"/>
      <c r="C53" s="440"/>
      <c r="D53" s="335"/>
      <c r="E53" s="336"/>
      <c r="F53" s="337"/>
      <c r="G53" s="338" t="s">
        <v>14</v>
      </c>
      <c r="H53" s="338"/>
      <c r="I53" s="338"/>
      <c r="J53" s="340"/>
      <c r="K53" s="341"/>
      <c r="L53" s="342"/>
      <c r="M53" s="346" t="s">
        <v>147</v>
      </c>
      <c r="N53" s="346"/>
      <c r="O53" s="78"/>
    </row>
    <row r="54" spans="1:16" ht="22.5" customHeight="1" thickBot="1" x14ac:dyDescent="0.4">
      <c r="A54" s="409" t="s">
        <v>26</v>
      </c>
      <c r="B54" s="410"/>
      <c r="C54" s="410"/>
      <c r="D54" s="411"/>
      <c r="E54" s="412"/>
      <c r="F54" s="413"/>
      <c r="G54" s="339"/>
      <c r="H54" s="339"/>
      <c r="I54" s="339"/>
      <c r="J54" s="343"/>
      <c r="K54" s="344"/>
      <c r="L54" s="345"/>
      <c r="M54" s="414" t="s">
        <v>27</v>
      </c>
      <c r="N54" s="414"/>
      <c r="O54" s="100"/>
    </row>
    <row r="55" spans="1:16" ht="22.5" customHeight="1" x14ac:dyDescent="0.35">
      <c r="A55" s="383" t="s">
        <v>28</v>
      </c>
      <c r="B55" s="384"/>
      <c r="C55" s="384"/>
      <c r="D55" s="335"/>
      <c r="E55" s="336"/>
      <c r="F55" s="337"/>
      <c r="G55" s="385" t="s">
        <v>14</v>
      </c>
      <c r="H55" s="385"/>
      <c r="I55" s="385"/>
      <c r="J55" s="340"/>
      <c r="K55" s="341"/>
      <c r="L55" s="342"/>
      <c r="M55" s="390" t="s">
        <v>147</v>
      </c>
      <c r="N55" s="390"/>
      <c r="O55" s="78"/>
    </row>
    <row r="56" spans="1:16" ht="22.5" customHeight="1" thickBot="1" x14ac:dyDescent="0.4">
      <c r="A56" s="391" t="s">
        <v>26</v>
      </c>
      <c r="B56" s="392"/>
      <c r="C56" s="392"/>
      <c r="D56" s="393"/>
      <c r="E56" s="394"/>
      <c r="F56" s="395"/>
      <c r="G56" s="386"/>
      <c r="H56" s="386"/>
      <c r="I56" s="386"/>
      <c r="J56" s="387"/>
      <c r="K56" s="388"/>
      <c r="L56" s="389"/>
      <c r="M56" s="396" t="s">
        <v>27</v>
      </c>
      <c r="N56" s="396"/>
      <c r="O56" s="110"/>
    </row>
    <row r="57" spans="1:16" ht="22.5" customHeight="1" x14ac:dyDescent="0.35">
      <c r="A57" s="397" t="s">
        <v>28</v>
      </c>
      <c r="B57" s="398"/>
      <c r="C57" s="398"/>
      <c r="D57" s="399"/>
      <c r="E57" s="399"/>
      <c r="F57" s="399"/>
      <c r="G57" s="329" t="s">
        <v>14</v>
      </c>
      <c r="H57" s="329"/>
      <c r="I57" s="329"/>
      <c r="J57" s="331"/>
      <c r="K57" s="331"/>
      <c r="L57" s="331"/>
      <c r="M57" s="468" t="s">
        <v>147</v>
      </c>
      <c r="N57" s="468"/>
      <c r="O57" s="78"/>
    </row>
    <row r="58" spans="1:16" ht="22.5" customHeight="1" thickBot="1" x14ac:dyDescent="0.4">
      <c r="A58" s="469" t="s">
        <v>26</v>
      </c>
      <c r="B58" s="470"/>
      <c r="C58" s="470"/>
      <c r="D58" s="333"/>
      <c r="E58" s="333"/>
      <c r="F58" s="333"/>
      <c r="G58" s="330"/>
      <c r="H58" s="330"/>
      <c r="I58" s="330"/>
      <c r="J58" s="332"/>
      <c r="K58" s="332"/>
      <c r="L58" s="332"/>
      <c r="M58" s="334" t="s">
        <v>27</v>
      </c>
      <c r="N58" s="334"/>
      <c r="O58" s="101"/>
    </row>
    <row r="59" spans="1:16" ht="23.25" customHeight="1" x14ac:dyDescent="0.35">
      <c r="A59" s="57"/>
      <c r="B59" s="57"/>
      <c r="C59" s="57"/>
      <c r="D59" s="57"/>
      <c r="E59" s="57"/>
      <c r="F59" s="58"/>
      <c r="G59" s="58"/>
      <c r="H59" s="58"/>
      <c r="I59" s="58"/>
      <c r="J59" s="58"/>
      <c r="K59" s="54"/>
      <c r="L59" s="40"/>
      <c r="M59" s="40"/>
      <c r="N59" s="40"/>
      <c r="O59" s="40"/>
    </row>
    <row r="60" spans="1:16" ht="14.25" customHeight="1" x14ac:dyDescent="0.35">
      <c r="A60" s="57"/>
      <c r="B60" s="57"/>
      <c r="C60" s="57"/>
      <c r="D60" s="57"/>
      <c r="E60" s="57"/>
      <c r="F60" s="58"/>
      <c r="G60" s="58"/>
      <c r="H60" s="58"/>
      <c r="I60" s="58"/>
      <c r="J60" s="58"/>
      <c r="K60" s="54"/>
      <c r="L60" s="40"/>
      <c r="M60" s="40"/>
      <c r="N60" s="40"/>
      <c r="O60" s="40"/>
    </row>
    <row r="61" spans="1:16" ht="21" customHeight="1" x14ac:dyDescent="0.3">
      <c r="A61" s="472" t="s">
        <v>215</v>
      </c>
      <c r="B61" s="472"/>
      <c r="C61" s="472"/>
      <c r="D61" s="472"/>
      <c r="E61" s="472"/>
      <c r="F61" s="472"/>
      <c r="G61" s="472"/>
      <c r="H61" s="472"/>
      <c r="I61" s="472"/>
      <c r="J61" s="472"/>
      <c r="K61" s="472"/>
      <c r="L61" s="472"/>
      <c r="M61" s="472"/>
      <c r="N61" s="472"/>
      <c r="O61" s="472"/>
    </row>
    <row r="62" spans="1:16" ht="14.25" customHeight="1" x14ac:dyDescent="0.35">
      <c r="A62" s="57"/>
      <c r="B62" s="57"/>
      <c r="C62" s="57"/>
      <c r="D62" s="57"/>
      <c r="E62" s="57"/>
      <c r="F62" s="58"/>
      <c r="G62" s="58"/>
      <c r="H62" s="58"/>
      <c r="I62" s="58"/>
      <c r="J62" s="58"/>
      <c r="K62" s="54"/>
      <c r="L62" s="40"/>
      <c r="M62" s="40"/>
      <c r="N62" s="40"/>
      <c r="O62" s="40"/>
    </row>
    <row r="63" spans="1:16" ht="14.25" customHeight="1" x14ac:dyDescent="0.35">
      <c r="A63" s="57"/>
      <c r="B63" s="57"/>
      <c r="C63" s="57"/>
      <c r="D63" s="57"/>
      <c r="E63" s="57"/>
      <c r="F63" s="58"/>
      <c r="G63" s="58"/>
      <c r="H63" s="58"/>
      <c r="I63" s="58"/>
      <c r="J63" s="58"/>
      <c r="K63" s="54"/>
      <c r="L63" s="40"/>
      <c r="M63" s="40"/>
      <c r="N63" s="40"/>
      <c r="O63" s="40"/>
    </row>
    <row r="64" spans="1:16" ht="14.25" customHeight="1" x14ac:dyDescent="0.35">
      <c r="A64" s="57"/>
      <c r="B64" s="57"/>
      <c r="C64" s="57"/>
      <c r="D64" s="57"/>
      <c r="E64" s="57"/>
      <c r="F64" s="58"/>
      <c r="G64" s="58"/>
      <c r="H64" s="58"/>
      <c r="I64" s="58"/>
      <c r="J64" s="58"/>
      <c r="K64" s="54"/>
      <c r="L64" s="40"/>
      <c r="M64" s="40"/>
      <c r="N64" s="40"/>
      <c r="O64" s="40"/>
    </row>
    <row r="65" spans="1:15" ht="14.25" customHeight="1" x14ac:dyDescent="0.35">
      <c r="A65" s="57"/>
      <c r="B65" s="57"/>
      <c r="C65" s="57"/>
      <c r="D65" s="57"/>
      <c r="E65" s="57"/>
      <c r="F65" s="58"/>
      <c r="G65" s="58"/>
      <c r="H65" s="58"/>
      <c r="I65" s="58"/>
      <c r="J65" s="58"/>
      <c r="K65" s="54"/>
      <c r="L65" s="40"/>
      <c r="M65" s="40"/>
      <c r="N65" s="40"/>
      <c r="O65" s="40"/>
    </row>
    <row r="66" spans="1:15" ht="27" customHeight="1" x14ac:dyDescent="0.3">
      <c r="A66" s="347" t="s">
        <v>212</v>
      </c>
      <c r="B66" s="347"/>
      <c r="C66" s="347"/>
      <c r="D66" s="347"/>
      <c r="E66" s="347"/>
      <c r="F66" s="347"/>
      <c r="G66" s="347"/>
      <c r="H66" s="347"/>
      <c r="I66" s="347"/>
      <c r="J66" s="347"/>
      <c r="K66" s="347"/>
      <c r="L66" s="347"/>
      <c r="M66" s="347"/>
      <c r="N66" s="347"/>
      <c r="O66" s="347"/>
    </row>
    <row r="67" spans="1:15" ht="18.75" customHeight="1" thickBot="1" x14ac:dyDescent="0.35">
      <c r="A67" s="471"/>
      <c r="B67" s="471"/>
      <c r="C67" s="471"/>
      <c r="D67" s="471"/>
      <c r="E67" s="471"/>
      <c r="F67" s="471"/>
      <c r="G67" s="471"/>
      <c r="H67" s="471"/>
      <c r="I67" s="471"/>
      <c r="J67" s="471"/>
      <c r="K67" s="471"/>
      <c r="L67" s="471"/>
      <c r="M67" s="471"/>
      <c r="N67" s="471"/>
      <c r="O67" s="471"/>
    </row>
    <row r="68" spans="1:15" s="81" customFormat="1" ht="18.75" customHeight="1" x14ac:dyDescent="0.3">
      <c r="A68" s="403" t="s">
        <v>68</v>
      </c>
      <c r="B68" s="404"/>
      <c r="C68" s="404"/>
      <c r="D68" s="404"/>
      <c r="E68" s="404"/>
      <c r="F68" s="404"/>
      <c r="G68" s="404"/>
      <c r="H68" s="404"/>
      <c r="I68" s="404"/>
      <c r="J68" s="404"/>
      <c r="K68" s="404"/>
      <c r="L68" s="404"/>
      <c r="M68" s="404"/>
      <c r="N68" s="404"/>
      <c r="O68" s="405"/>
    </row>
    <row r="69" spans="1:15" s="81" customFormat="1" ht="14.25" customHeight="1" thickBot="1" x14ac:dyDescent="0.35">
      <c r="A69" s="406"/>
      <c r="B69" s="407"/>
      <c r="C69" s="407"/>
      <c r="D69" s="407"/>
      <c r="E69" s="407"/>
      <c r="F69" s="407"/>
      <c r="G69" s="407"/>
      <c r="H69" s="407"/>
      <c r="I69" s="407"/>
      <c r="J69" s="407"/>
      <c r="K69" s="407"/>
      <c r="L69" s="407"/>
      <c r="M69" s="407"/>
      <c r="N69" s="407"/>
      <c r="O69" s="408"/>
    </row>
    <row r="70" spans="1:15" ht="14.25" customHeight="1" thickBot="1" x14ac:dyDescent="0.35">
      <c r="A70" s="59"/>
      <c r="B70" s="59"/>
      <c r="C70" s="59"/>
      <c r="D70" s="59"/>
      <c r="E70" s="59"/>
      <c r="F70" s="59"/>
      <c r="G70" s="59"/>
      <c r="H70" s="59"/>
      <c r="I70" s="59"/>
      <c r="J70" s="59"/>
      <c r="K70" s="59"/>
      <c r="L70" s="59"/>
      <c r="M70" s="59"/>
      <c r="N70" s="59"/>
      <c r="O70" s="59"/>
    </row>
    <row r="71" spans="1:15" ht="17.25" customHeight="1" x14ac:dyDescent="0.35">
      <c r="A71" s="369" t="s">
        <v>85</v>
      </c>
      <c r="B71" s="370"/>
      <c r="C71" s="370"/>
      <c r="D71" s="373"/>
      <c r="E71" s="373"/>
      <c r="F71" s="373"/>
      <c r="G71" s="374" t="s">
        <v>165</v>
      </c>
      <c r="H71" s="374"/>
      <c r="I71" s="374"/>
      <c r="J71" s="102" t="s">
        <v>5</v>
      </c>
      <c r="K71" s="375"/>
      <c r="L71" s="375"/>
      <c r="M71" s="102" t="s">
        <v>6</v>
      </c>
      <c r="N71" s="375"/>
      <c r="O71" s="376"/>
    </row>
    <row r="72" spans="1:15" s="60" customFormat="1" ht="19.5" customHeight="1" thickBot="1" x14ac:dyDescent="0.4">
      <c r="A72" s="371" t="s">
        <v>29</v>
      </c>
      <c r="B72" s="372"/>
      <c r="C72" s="372"/>
      <c r="D72" s="322"/>
      <c r="E72" s="322"/>
      <c r="F72" s="322"/>
      <c r="G72" s="320" t="s">
        <v>184</v>
      </c>
      <c r="H72" s="320"/>
      <c r="I72" s="320"/>
      <c r="J72" s="321"/>
      <c r="K72" s="321"/>
      <c r="L72" s="321"/>
      <c r="M72" s="323" t="s">
        <v>141</v>
      </c>
      <c r="N72" s="323"/>
      <c r="O72" s="79"/>
    </row>
    <row r="73" spans="1:15" ht="18.600000000000001" thickBot="1" x14ac:dyDescent="0.4">
      <c r="A73" s="40"/>
      <c r="B73" s="41"/>
      <c r="C73" s="41"/>
      <c r="D73" s="111"/>
      <c r="E73" s="112"/>
      <c r="F73" s="112"/>
      <c r="K73" s="41"/>
      <c r="L73" s="41"/>
      <c r="M73" s="42"/>
      <c r="N73" s="43"/>
      <c r="O73" s="43"/>
    </row>
    <row r="74" spans="1:15" ht="22.5" customHeight="1" x14ac:dyDescent="0.35">
      <c r="A74" s="369" t="s">
        <v>86</v>
      </c>
      <c r="B74" s="370"/>
      <c r="C74" s="370"/>
      <c r="D74" s="373"/>
      <c r="E74" s="373"/>
      <c r="F74" s="373"/>
      <c r="G74" s="374" t="s">
        <v>165</v>
      </c>
      <c r="H74" s="374"/>
      <c r="I74" s="374"/>
      <c r="J74" s="102" t="s">
        <v>5</v>
      </c>
      <c r="K74" s="375"/>
      <c r="L74" s="375"/>
      <c r="M74" s="102" t="s">
        <v>6</v>
      </c>
      <c r="N74" s="375"/>
      <c r="O74" s="376"/>
    </row>
    <row r="75" spans="1:15" ht="19.5" customHeight="1" thickBot="1" x14ac:dyDescent="0.4">
      <c r="A75" s="371" t="s">
        <v>29</v>
      </c>
      <c r="B75" s="372"/>
      <c r="C75" s="372"/>
      <c r="D75" s="322"/>
      <c r="E75" s="322"/>
      <c r="F75" s="322"/>
      <c r="G75" s="320" t="s">
        <v>184</v>
      </c>
      <c r="H75" s="320"/>
      <c r="I75" s="320"/>
      <c r="J75" s="321"/>
      <c r="K75" s="321"/>
      <c r="L75" s="321"/>
      <c r="M75" s="323" t="s">
        <v>141</v>
      </c>
      <c r="N75" s="323"/>
      <c r="O75" s="79"/>
    </row>
    <row r="76" spans="1:15" ht="19.5" customHeight="1" thickBot="1" x14ac:dyDescent="0.4">
      <c r="A76" s="62"/>
      <c r="B76" s="62"/>
      <c r="C76" s="61"/>
      <c r="D76" s="111"/>
      <c r="E76" s="113"/>
      <c r="F76" s="113"/>
      <c r="G76" s="63"/>
      <c r="H76" s="63"/>
      <c r="I76" s="63"/>
      <c r="J76" s="63"/>
      <c r="K76" s="61"/>
      <c r="L76" s="50"/>
      <c r="M76" s="50"/>
      <c r="N76" s="64"/>
      <c r="O76" s="64"/>
    </row>
    <row r="77" spans="1:15" ht="23.25" customHeight="1" x14ac:dyDescent="0.35">
      <c r="A77" s="369" t="s">
        <v>87</v>
      </c>
      <c r="B77" s="370"/>
      <c r="C77" s="370"/>
      <c r="D77" s="373"/>
      <c r="E77" s="373"/>
      <c r="F77" s="373"/>
      <c r="G77" s="374" t="s">
        <v>165</v>
      </c>
      <c r="H77" s="374"/>
      <c r="I77" s="374"/>
      <c r="J77" s="102" t="s">
        <v>5</v>
      </c>
      <c r="K77" s="375"/>
      <c r="L77" s="375"/>
      <c r="M77" s="102" t="s">
        <v>6</v>
      </c>
      <c r="N77" s="375"/>
      <c r="O77" s="376"/>
    </row>
    <row r="78" spans="1:15" ht="19.5" customHeight="1" thickBot="1" x14ac:dyDescent="0.4">
      <c r="A78" s="371" t="s">
        <v>29</v>
      </c>
      <c r="B78" s="372"/>
      <c r="C78" s="372"/>
      <c r="D78" s="322"/>
      <c r="E78" s="322"/>
      <c r="F78" s="322"/>
      <c r="G78" s="320" t="s">
        <v>184</v>
      </c>
      <c r="H78" s="320"/>
      <c r="I78" s="320"/>
      <c r="J78" s="321"/>
      <c r="K78" s="321"/>
      <c r="L78" s="321"/>
      <c r="M78" s="323" t="s">
        <v>141</v>
      </c>
      <c r="N78" s="323"/>
      <c r="O78" s="79"/>
    </row>
    <row r="79" spans="1:15" ht="19.5" customHeight="1" thickBot="1" x14ac:dyDescent="0.4">
      <c r="A79" s="51"/>
      <c r="B79" s="51"/>
      <c r="C79" s="44"/>
      <c r="D79" s="114"/>
      <c r="E79" s="114"/>
      <c r="F79" s="114"/>
      <c r="G79" s="52"/>
      <c r="H79" s="53"/>
      <c r="I79" s="45"/>
      <c r="J79" s="45"/>
      <c r="K79" s="40"/>
      <c r="L79" s="40"/>
      <c r="M79" s="40"/>
      <c r="N79" s="40"/>
      <c r="O79" s="40"/>
    </row>
    <row r="80" spans="1:15" ht="23.25" customHeight="1" x14ac:dyDescent="0.35">
      <c r="A80" s="369" t="s">
        <v>88</v>
      </c>
      <c r="B80" s="370"/>
      <c r="C80" s="370"/>
      <c r="D80" s="373"/>
      <c r="E80" s="373"/>
      <c r="F80" s="373"/>
      <c r="G80" s="374" t="s">
        <v>165</v>
      </c>
      <c r="H80" s="374"/>
      <c r="I80" s="374"/>
      <c r="J80" s="102" t="s">
        <v>5</v>
      </c>
      <c r="K80" s="375"/>
      <c r="L80" s="375"/>
      <c r="M80" s="102" t="s">
        <v>6</v>
      </c>
      <c r="N80" s="375"/>
      <c r="O80" s="376"/>
    </row>
    <row r="81" spans="1:19" ht="19.5" customHeight="1" thickBot="1" x14ac:dyDescent="0.4">
      <c r="A81" s="371" t="s">
        <v>29</v>
      </c>
      <c r="B81" s="372"/>
      <c r="C81" s="372"/>
      <c r="D81" s="322"/>
      <c r="E81" s="322"/>
      <c r="F81" s="322"/>
      <c r="G81" s="320" t="s">
        <v>184</v>
      </c>
      <c r="H81" s="320"/>
      <c r="I81" s="320"/>
      <c r="J81" s="321"/>
      <c r="K81" s="321"/>
      <c r="L81" s="321"/>
      <c r="M81" s="323" t="s">
        <v>141</v>
      </c>
      <c r="N81" s="323"/>
      <c r="O81" s="79"/>
      <c r="Q81" s="60"/>
      <c r="R81" s="60"/>
      <c r="S81" s="60"/>
    </row>
    <row r="82" spans="1:19" ht="19.5" customHeight="1" thickBot="1" x14ac:dyDescent="0.4">
      <c r="A82" s="62"/>
      <c r="B82" s="62"/>
      <c r="C82" s="61"/>
      <c r="D82" s="111"/>
      <c r="E82" s="64"/>
      <c r="F82" s="111"/>
      <c r="G82" s="50"/>
      <c r="H82" s="50"/>
      <c r="I82" s="64"/>
      <c r="J82" s="64"/>
      <c r="K82" s="40"/>
      <c r="L82" s="40"/>
      <c r="M82" s="40"/>
      <c r="N82" s="40"/>
      <c r="O82" s="40"/>
      <c r="Q82" s="60"/>
      <c r="R82" s="60"/>
      <c r="S82" s="60"/>
    </row>
    <row r="83" spans="1:19" ht="23.25" customHeight="1" x14ac:dyDescent="0.35">
      <c r="A83" s="369" t="s">
        <v>89</v>
      </c>
      <c r="B83" s="370"/>
      <c r="C83" s="370"/>
      <c r="D83" s="373"/>
      <c r="E83" s="373"/>
      <c r="F83" s="373"/>
      <c r="G83" s="374" t="s">
        <v>165</v>
      </c>
      <c r="H83" s="374"/>
      <c r="I83" s="374"/>
      <c r="J83" s="102" t="s">
        <v>5</v>
      </c>
      <c r="K83" s="375"/>
      <c r="L83" s="375"/>
      <c r="M83" s="102" t="s">
        <v>6</v>
      </c>
      <c r="N83" s="375"/>
      <c r="O83" s="376"/>
      <c r="Q83" s="60"/>
      <c r="R83" s="60"/>
      <c r="S83" s="60"/>
    </row>
    <row r="84" spans="1:19" ht="19.5" customHeight="1" thickBot="1" x14ac:dyDescent="0.4">
      <c r="A84" s="371" t="s">
        <v>29</v>
      </c>
      <c r="B84" s="372"/>
      <c r="C84" s="372"/>
      <c r="D84" s="322"/>
      <c r="E84" s="322"/>
      <c r="F84" s="322"/>
      <c r="G84" s="320" t="s">
        <v>184</v>
      </c>
      <c r="H84" s="320"/>
      <c r="I84" s="320"/>
      <c r="J84" s="321"/>
      <c r="K84" s="321"/>
      <c r="L84" s="321"/>
      <c r="M84" s="323" t="s">
        <v>141</v>
      </c>
      <c r="N84" s="323"/>
      <c r="O84" s="79"/>
    </row>
    <row r="85" spans="1:19" ht="19.5" customHeight="1" thickBot="1" x14ac:dyDescent="0.4">
      <c r="A85" s="65"/>
      <c r="B85" s="65"/>
      <c r="C85" s="44"/>
      <c r="D85" s="114"/>
      <c r="E85" s="114"/>
      <c r="F85" s="114"/>
      <c r="G85" s="52"/>
      <c r="H85" s="53"/>
      <c r="I85" s="53"/>
      <c r="J85" s="53"/>
      <c r="K85" s="40"/>
      <c r="L85" s="40"/>
      <c r="M85" s="40"/>
      <c r="N85" s="40"/>
      <c r="O85" s="40"/>
    </row>
    <row r="86" spans="1:19" ht="23.25" customHeight="1" x14ac:dyDescent="0.35">
      <c r="A86" s="369" t="s">
        <v>90</v>
      </c>
      <c r="B86" s="370"/>
      <c r="C86" s="370"/>
      <c r="D86" s="373"/>
      <c r="E86" s="373"/>
      <c r="F86" s="373"/>
      <c r="G86" s="374" t="s">
        <v>165</v>
      </c>
      <c r="H86" s="374"/>
      <c r="I86" s="374"/>
      <c r="J86" s="102" t="s">
        <v>5</v>
      </c>
      <c r="K86" s="375"/>
      <c r="L86" s="375"/>
      <c r="M86" s="102" t="s">
        <v>6</v>
      </c>
      <c r="N86" s="375"/>
      <c r="O86" s="376"/>
    </row>
    <row r="87" spans="1:19" ht="19.5" customHeight="1" thickBot="1" x14ac:dyDescent="0.4">
      <c r="A87" s="371" t="s">
        <v>29</v>
      </c>
      <c r="B87" s="372"/>
      <c r="C87" s="372"/>
      <c r="D87" s="322"/>
      <c r="E87" s="322"/>
      <c r="F87" s="322"/>
      <c r="G87" s="320" t="s">
        <v>184</v>
      </c>
      <c r="H87" s="320"/>
      <c r="I87" s="320"/>
      <c r="J87" s="321"/>
      <c r="K87" s="321"/>
      <c r="L87" s="321"/>
      <c r="M87" s="323" t="s">
        <v>141</v>
      </c>
      <c r="N87" s="323"/>
      <c r="O87" s="79"/>
    </row>
    <row r="88" spans="1:19" ht="19.5" customHeight="1" thickBot="1" x14ac:dyDescent="0.4">
      <c r="A88" s="51"/>
      <c r="B88" s="51"/>
      <c r="C88" s="44"/>
      <c r="D88" s="114"/>
      <c r="E88" s="114"/>
      <c r="F88" s="114"/>
      <c r="G88" s="52"/>
      <c r="H88" s="53"/>
      <c r="I88" s="45"/>
      <c r="J88" s="45"/>
      <c r="K88" s="40"/>
      <c r="L88" s="40"/>
      <c r="M88" s="40"/>
      <c r="N88" s="40"/>
      <c r="O88" s="40"/>
    </row>
    <row r="89" spans="1:19" ht="23.25" customHeight="1" x14ac:dyDescent="0.35">
      <c r="A89" s="369" t="s">
        <v>118</v>
      </c>
      <c r="B89" s="370"/>
      <c r="C89" s="370"/>
      <c r="D89" s="373"/>
      <c r="E89" s="373"/>
      <c r="F89" s="373"/>
      <c r="G89" s="374" t="s">
        <v>165</v>
      </c>
      <c r="H89" s="374"/>
      <c r="I89" s="374"/>
      <c r="J89" s="102" t="s">
        <v>5</v>
      </c>
      <c r="K89" s="375"/>
      <c r="L89" s="375"/>
      <c r="M89" s="102" t="s">
        <v>6</v>
      </c>
      <c r="N89" s="375"/>
      <c r="O89" s="376"/>
    </row>
    <row r="90" spans="1:19" ht="19.5" customHeight="1" thickBot="1" x14ac:dyDescent="0.4">
      <c r="A90" s="371" t="s">
        <v>29</v>
      </c>
      <c r="B90" s="372"/>
      <c r="C90" s="372"/>
      <c r="D90" s="322"/>
      <c r="E90" s="322"/>
      <c r="F90" s="322"/>
      <c r="G90" s="320" t="s">
        <v>184</v>
      </c>
      <c r="H90" s="320"/>
      <c r="I90" s="320"/>
      <c r="J90" s="321"/>
      <c r="K90" s="321"/>
      <c r="L90" s="321"/>
      <c r="M90" s="323" t="s">
        <v>141</v>
      </c>
      <c r="N90" s="323"/>
      <c r="O90" s="79"/>
    </row>
    <row r="91" spans="1:19" ht="19.5" customHeight="1" thickBot="1" x14ac:dyDescent="0.4">
      <c r="A91" s="51"/>
      <c r="B91" s="51"/>
      <c r="C91" s="44"/>
      <c r="D91" s="114"/>
      <c r="E91" s="114"/>
      <c r="F91" s="114"/>
      <c r="G91" s="52"/>
      <c r="H91" s="45"/>
      <c r="I91" s="45"/>
      <c r="J91" s="45"/>
      <c r="K91" s="40"/>
      <c r="L91" s="40"/>
      <c r="M91" s="40"/>
      <c r="N91" s="40"/>
      <c r="O91" s="40"/>
    </row>
    <row r="92" spans="1:19" ht="23.25" customHeight="1" x14ac:dyDescent="0.35">
      <c r="A92" s="369" t="s">
        <v>185</v>
      </c>
      <c r="B92" s="370"/>
      <c r="C92" s="370"/>
      <c r="D92" s="373"/>
      <c r="E92" s="373"/>
      <c r="F92" s="373"/>
      <c r="G92" s="374" t="s">
        <v>165</v>
      </c>
      <c r="H92" s="374"/>
      <c r="I92" s="374"/>
      <c r="J92" s="102" t="s">
        <v>5</v>
      </c>
      <c r="K92" s="375"/>
      <c r="L92" s="375"/>
      <c r="M92" s="102" t="s">
        <v>6</v>
      </c>
      <c r="N92" s="375"/>
      <c r="O92" s="376"/>
    </row>
    <row r="93" spans="1:19" ht="19.5" customHeight="1" thickBot="1" x14ac:dyDescent="0.4">
      <c r="A93" s="371" t="s">
        <v>29</v>
      </c>
      <c r="B93" s="372"/>
      <c r="C93" s="372"/>
      <c r="D93" s="322"/>
      <c r="E93" s="322"/>
      <c r="F93" s="322"/>
      <c r="G93" s="320" t="s">
        <v>184</v>
      </c>
      <c r="H93" s="320"/>
      <c r="I93" s="320"/>
      <c r="J93" s="321"/>
      <c r="K93" s="321"/>
      <c r="L93" s="321"/>
      <c r="M93" s="323" t="s">
        <v>141</v>
      </c>
      <c r="N93" s="323"/>
      <c r="O93" s="79"/>
    </row>
    <row r="94" spans="1:19" ht="19.5" customHeight="1" thickBot="1" x14ac:dyDescent="0.4">
      <c r="A94" s="51"/>
      <c r="B94" s="51"/>
      <c r="C94" s="44"/>
      <c r="D94" s="114"/>
      <c r="E94" s="114"/>
      <c r="F94" s="114"/>
      <c r="G94" s="52"/>
      <c r="H94" s="53"/>
      <c r="I94" s="45"/>
      <c r="J94" s="45"/>
      <c r="K94" s="40"/>
      <c r="L94" s="40"/>
      <c r="M94" s="40"/>
      <c r="N94" s="40"/>
      <c r="O94" s="40"/>
    </row>
    <row r="95" spans="1:19" ht="23.25" customHeight="1" x14ac:dyDescent="0.35">
      <c r="A95" s="369" t="s">
        <v>186</v>
      </c>
      <c r="B95" s="370"/>
      <c r="C95" s="370"/>
      <c r="D95" s="373"/>
      <c r="E95" s="373"/>
      <c r="F95" s="373"/>
      <c r="G95" s="374" t="s">
        <v>165</v>
      </c>
      <c r="H95" s="374"/>
      <c r="I95" s="374"/>
      <c r="J95" s="102" t="s">
        <v>5</v>
      </c>
      <c r="K95" s="375"/>
      <c r="L95" s="375"/>
      <c r="M95" s="102" t="s">
        <v>6</v>
      </c>
      <c r="N95" s="375"/>
      <c r="O95" s="376"/>
    </row>
    <row r="96" spans="1:19" ht="19.5" customHeight="1" thickBot="1" x14ac:dyDescent="0.4">
      <c r="A96" s="371" t="s">
        <v>29</v>
      </c>
      <c r="B96" s="372"/>
      <c r="C96" s="372"/>
      <c r="D96" s="322"/>
      <c r="E96" s="322"/>
      <c r="F96" s="322"/>
      <c r="G96" s="320" t="s">
        <v>184</v>
      </c>
      <c r="H96" s="320"/>
      <c r="I96" s="320"/>
      <c r="J96" s="321"/>
      <c r="K96" s="321"/>
      <c r="L96" s="321"/>
      <c r="M96" s="323" t="s">
        <v>141</v>
      </c>
      <c r="N96" s="323"/>
      <c r="O96" s="79"/>
    </row>
    <row r="97" spans="1:15" ht="19.5" customHeight="1" x14ac:dyDescent="0.35">
      <c r="A97" s="51"/>
      <c r="B97" s="51"/>
      <c r="C97" s="44"/>
      <c r="D97" s="44"/>
      <c r="E97" s="44"/>
      <c r="F97" s="44"/>
      <c r="G97" s="52"/>
      <c r="H97" s="45"/>
      <c r="I97" s="45"/>
      <c r="J97" s="45"/>
      <c r="K97" s="40"/>
      <c r="L97" s="40"/>
      <c r="M97" s="40"/>
      <c r="N97" s="40"/>
      <c r="O97" s="40"/>
    </row>
    <row r="98" spans="1:15" ht="23.25" customHeight="1" x14ac:dyDescent="0.3">
      <c r="A98" s="472" t="s">
        <v>213</v>
      </c>
      <c r="B98" s="472"/>
      <c r="C98" s="472"/>
      <c r="D98" s="472"/>
      <c r="E98" s="472"/>
      <c r="F98" s="472"/>
      <c r="G98" s="472"/>
      <c r="H98" s="472"/>
      <c r="I98" s="472"/>
      <c r="J98" s="472"/>
      <c r="K98" s="472"/>
      <c r="L98" s="472"/>
      <c r="M98" s="472"/>
      <c r="N98" s="472"/>
      <c r="O98" s="472"/>
    </row>
    <row r="99" spans="1:15" ht="15" customHeight="1" x14ac:dyDescent="0.35">
      <c r="A99" s="40"/>
      <c r="B99" s="40"/>
      <c r="C99" s="40"/>
      <c r="D99" s="40"/>
      <c r="E99" s="40"/>
      <c r="F99" s="40"/>
      <c r="G99" s="40"/>
      <c r="H99" s="40"/>
      <c r="I99" s="40"/>
      <c r="J99" s="40"/>
      <c r="K99" s="40"/>
      <c r="L99" s="40"/>
      <c r="M99" s="40"/>
      <c r="N99" s="40"/>
      <c r="O99" s="40"/>
    </row>
    <row r="100" spans="1:15" ht="15" customHeight="1" x14ac:dyDescent="0.35">
      <c r="A100" s="40"/>
      <c r="B100" s="40"/>
      <c r="C100" s="40"/>
      <c r="D100" s="40"/>
      <c r="E100" s="40"/>
      <c r="F100" s="40"/>
      <c r="G100" s="40"/>
      <c r="H100" s="40"/>
      <c r="I100" s="40"/>
      <c r="J100" s="40"/>
      <c r="K100" s="40"/>
      <c r="L100" s="40"/>
      <c r="M100" s="40"/>
      <c r="N100" s="40"/>
      <c r="O100" s="40"/>
    </row>
    <row r="101" spans="1:15" ht="15" customHeight="1" x14ac:dyDescent="0.35">
      <c r="A101" s="40"/>
      <c r="B101" s="40"/>
      <c r="C101" s="40"/>
      <c r="D101" s="40"/>
      <c r="E101" s="40"/>
      <c r="F101" s="40"/>
      <c r="G101" s="40"/>
      <c r="H101" s="40"/>
      <c r="I101" s="40"/>
      <c r="J101" s="40"/>
      <c r="K101" s="40"/>
      <c r="L101" s="40"/>
      <c r="M101" s="40"/>
      <c r="N101" s="40"/>
      <c r="O101" s="40"/>
    </row>
    <row r="102" spans="1:15" ht="15" customHeight="1" x14ac:dyDescent="0.35">
      <c r="A102" s="40"/>
      <c r="B102" s="40"/>
      <c r="C102" s="40"/>
      <c r="D102" s="40"/>
      <c r="E102" s="40"/>
      <c r="F102" s="40"/>
      <c r="G102" s="40"/>
      <c r="H102" s="40"/>
      <c r="I102" s="40"/>
      <c r="J102" s="40"/>
      <c r="K102" s="40"/>
      <c r="L102" s="40"/>
      <c r="M102" s="40"/>
      <c r="N102" s="40"/>
      <c r="O102" s="40"/>
    </row>
    <row r="103" spans="1:15" ht="15" customHeight="1" x14ac:dyDescent="0.35">
      <c r="A103" s="40"/>
      <c r="B103" s="40"/>
      <c r="C103" s="40"/>
      <c r="D103" s="40"/>
      <c r="E103" s="40"/>
      <c r="F103" s="40"/>
      <c r="G103" s="40"/>
      <c r="H103" s="40"/>
      <c r="I103" s="40"/>
      <c r="J103" s="40"/>
      <c r="K103" s="40"/>
      <c r="L103" s="40"/>
      <c r="M103" s="40"/>
      <c r="N103" s="40"/>
      <c r="O103" s="40"/>
    </row>
    <row r="104" spans="1:15" ht="15" customHeight="1" x14ac:dyDescent="0.35">
      <c r="A104" s="40"/>
      <c r="B104" s="40"/>
      <c r="C104" s="40"/>
      <c r="D104" s="40"/>
      <c r="E104" s="40"/>
      <c r="F104" s="40"/>
      <c r="G104" s="40"/>
      <c r="H104" s="40"/>
      <c r="I104" s="40"/>
      <c r="J104" s="40"/>
      <c r="K104" s="40"/>
      <c r="L104" s="40"/>
      <c r="M104" s="40"/>
      <c r="N104" s="40"/>
      <c r="O104" s="40"/>
    </row>
    <row r="105" spans="1:15" ht="18.600000000000001" thickBot="1" x14ac:dyDescent="0.35">
      <c r="A105" s="377" t="s">
        <v>164</v>
      </c>
      <c r="B105" s="377"/>
      <c r="C105" s="377"/>
      <c r="D105" s="377"/>
      <c r="E105" s="377"/>
      <c r="F105" s="377"/>
      <c r="G105" s="377"/>
      <c r="H105" s="377"/>
      <c r="I105" s="377"/>
      <c r="J105" s="377"/>
      <c r="K105" s="377"/>
      <c r="L105" s="377"/>
      <c r="M105" s="377"/>
      <c r="N105" s="377"/>
      <c r="O105" s="377"/>
    </row>
    <row r="106" spans="1:15" ht="15" thickBot="1" x14ac:dyDescent="0.35"/>
    <row r="107" spans="1:15" ht="20.25" customHeight="1" x14ac:dyDescent="0.35">
      <c r="A107" s="69"/>
      <c r="B107" s="70"/>
      <c r="C107" s="70"/>
      <c r="D107" s="70"/>
      <c r="E107" s="70"/>
      <c r="F107" s="70"/>
      <c r="G107" s="70"/>
      <c r="H107" s="70"/>
      <c r="I107" s="70"/>
      <c r="J107" s="70"/>
      <c r="K107" s="70"/>
      <c r="L107" s="70"/>
      <c r="M107" s="70"/>
      <c r="N107" s="70"/>
      <c r="O107" s="71"/>
    </row>
    <row r="108" spans="1:15" ht="49.5" customHeight="1" x14ac:dyDescent="0.3">
      <c r="A108" s="289" t="s">
        <v>69</v>
      </c>
      <c r="B108" s="290"/>
      <c r="C108" s="290"/>
      <c r="D108" s="290"/>
      <c r="E108" s="290"/>
      <c r="F108" s="290"/>
      <c r="G108" s="290"/>
      <c r="H108" s="290"/>
      <c r="I108" s="290"/>
      <c r="J108" s="290"/>
      <c r="K108" s="290"/>
      <c r="L108" s="290"/>
      <c r="M108" s="290"/>
      <c r="N108" s="290"/>
      <c r="O108" s="291"/>
    </row>
    <row r="109" spans="1:15" ht="9" customHeight="1" x14ac:dyDescent="0.35">
      <c r="A109" s="72"/>
      <c r="B109" s="73"/>
      <c r="C109" s="73"/>
      <c r="D109" s="73"/>
      <c r="E109" s="73"/>
      <c r="F109" s="73"/>
      <c r="G109" s="73"/>
      <c r="H109" s="73"/>
      <c r="I109" s="73"/>
      <c r="J109" s="73"/>
      <c r="K109" s="74"/>
      <c r="L109" s="74"/>
      <c r="M109" s="74"/>
      <c r="N109" s="74"/>
      <c r="O109" s="75"/>
    </row>
    <row r="110" spans="1:15" x14ac:dyDescent="0.3">
      <c r="A110" s="292" t="s">
        <v>30</v>
      </c>
      <c r="B110" s="293"/>
      <c r="C110" s="293"/>
      <c r="D110" s="293"/>
      <c r="E110" s="293"/>
      <c r="F110" s="293"/>
      <c r="G110" s="293"/>
      <c r="H110" s="293"/>
      <c r="I110" s="293"/>
      <c r="J110" s="293"/>
      <c r="K110" s="293"/>
      <c r="L110" s="293"/>
      <c r="M110" s="293"/>
      <c r="N110" s="293"/>
      <c r="O110" s="294"/>
    </row>
    <row r="111" spans="1:15" ht="18.75" customHeight="1" x14ac:dyDescent="0.3">
      <c r="A111" s="292"/>
      <c r="B111" s="293"/>
      <c r="C111" s="293"/>
      <c r="D111" s="293"/>
      <c r="E111" s="293"/>
      <c r="F111" s="293"/>
      <c r="G111" s="293"/>
      <c r="H111" s="293"/>
      <c r="I111" s="293"/>
      <c r="J111" s="293"/>
      <c r="K111" s="293"/>
      <c r="L111" s="293"/>
      <c r="M111" s="293"/>
      <c r="N111" s="293"/>
      <c r="O111" s="294"/>
    </row>
    <row r="112" spans="1:15" ht="11.25" customHeight="1" x14ac:dyDescent="0.35">
      <c r="A112" s="76"/>
      <c r="B112" s="77"/>
      <c r="C112" s="77"/>
      <c r="D112" s="77"/>
      <c r="E112" s="77"/>
      <c r="F112" s="77"/>
      <c r="G112" s="77"/>
      <c r="H112" s="77"/>
      <c r="I112" s="77"/>
      <c r="J112" s="77"/>
      <c r="K112" s="74"/>
      <c r="L112" s="74"/>
      <c r="M112" s="74"/>
      <c r="N112" s="74"/>
      <c r="O112" s="75"/>
    </row>
    <row r="113" spans="1:15" x14ac:dyDescent="0.3">
      <c r="A113" s="289" t="s">
        <v>63</v>
      </c>
      <c r="B113" s="290"/>
      <c r="C113" s="290"/>
      <c r="D113" s="290"/>
      <c r="E113" s="290"/>
      <c r="F113" s="290"/>
      <c r="G113" s="290"/>
      <c r="H113" s="290"/>
      <c r="I113" s="290"/>
      <c r="J113" s="290"/>
      <c r="K113" s="290"/>
      <c r="L113" s="290"/>
      <c r="M113" s="290"/>
      <c r="N113" s="290"/>
      <c r="O113" s="291"/>
    </row>
    <row r="114" spans="1:15" ht="18.75" customHeight="1" x14ac:dyDescent="0.3">
      <c r="A114" s="289"/>
      <c r="B114" s="290"/>
      <c r="C114" s="290"/>
      <c r="D114" s="290"/>
      <c r="E114" s="290"/>
      <c r="F114" s="290"/>
      <c r="G114" s="290"/>
      <c r="H114" s="290"/>
      <c r="I114" s="290"/>
      <c r="J114" s="290"/>
      <c r="K114" s="290"/>
      <c r="L114" s="290"/>
      <c r="M114" s="290"/>
      <c r="N114" s="290"/>
      <c r="O114" s="291"/>
    </row>
    <row r="115" spans="1:15" ht="18.75" customHeight="1" x14ac:dyDescent="0.3">
      <c r="A115" s="289"/>
      <c r="B115" s="290"/>
      <c r="C115" s="290"/>
      <c r="D115" s="290"/>
      <c r="E115" s="290"/>
      <c r="F115" s="290"/>
      <c r="G115" s="290"/>
      <c r="H115" s="290"/>
      <c r="I115" s="290"/>
      <c r="J115" s="290"/>
      <c r="K115" s="290"/>
      <c r="L115" s="290"/>
      <c r="M115" s="290"/>
      <c r="N115" s="290"/>
      <c r="O115" s="291"/>
    </row>
    <row r="116" spans="1:15" ht="18" x14ac:dyDescent="0.3">
      <c r="A116" s="289" t="s">
        <v>187</v>
      </c>
      <c r="B116" s="290"/>
      <c r="C116" s="290"/>
      <c r="D116" s="290"/>
      <c r="E116" s="290"/>
      <c r="F116" s="290"/>
      <c r="G116" s="290"/>
      <c r="H116" s="290"/>
      <c r="I116" s="290"/>
      <c r="J116" s="290"/>
      <c r="K116" s="290"/>
      <c r="L116" s="290"/>
      <c r="M116" s="290"/>
      <c r="N116" s="290"/>
      <c r="O116" s="291"/>
    </row>
    <row r="117" spans="1:15" ht="21.75" customHeight="1" x14ac:dyDescent="0.3">
      <c r="A117" s="289" t="s">
        <v>64</v>
      </c>
      <c r="B117" s="290"/>
      <c r="C117" s="290"/>
      <c r="D117" s="290"/>
      <c r="E117" s="290"/>
      <c r="F117" s="290"/>
      <c r="G117" s="290"/>
      <c r="H117" s="290"/>
      <c r="I117" s="290"/>
      <c r="J117" s="290"/>
      <c r="K117" s="290"/>
      <c r="L117" s="290"/>
      <c r="M117" s="290"/>
      <c r="N117" s="290"/>
      <c r="O117" s="291"/>
    </row>
    <row r="118" spans="1:15" ht="18.75" customHeight="1" x14ac:dyDescent="0.3">
      <c r="A118" s="289" t="s">
        <v>65</v>
      </c>
      <c r="B118" s="290"/>
      <c r="C118" s="290"/>
      <c r="D118" s="290"/>
      <c r="E118" s="290"/>
      <c r="F118" s="290"/>
      <c r="G118" s="290"/>
      <c r="H118" s="290"/>
      <c r="I118" s="290"/>
      <c r="J118" s="290"/>
      <c r="K118" s="290"/>
      <c r="L118" s="290"/>
      <c r="M118" s="290"/>
      <c r="N118" s="290"/>
      <c r="O118" s="291"/>
    </row>
    <row r="119" spans="1:15" ht="18.75" customHeight="1" x14ac:dyDescent="0.3">
      <c r="A119" s="289" t="s">
        <v>70</v>
      </c>
      <c r="B119" s="290"/>
      <c r="C119" s="290"/>
      <c r="D119" s="290"/>
      <c r="E119" s="290"/>
      <c r="F119" s="290"/>
      <c r="G119" s="290"/>
      <c r="H119" s="290"/>
      <c r="I119" s="290"/>
      <c r="J119" s="290"/>
      <c r="K119" s="290"/>
      <c r="L119" s="290"/>
      <c r="M119" s="290"/>
      <c r="N119" s="290"/>
      <c r="O119" s="291"/>
    </row>
    <row r="120" spans="1:15" ht="18.75" customHeight="1" x14ac:dyDescent="0.35">
      <c r="A120" s="72"/>
      <c r="B120" s="73"/>
      <c r="C120" s="73"/>
      <c r="D120" s="73"/>
      <c r="E120" s="73"/>
      <c r="F120" s="73"/>
      <c r="G120" s="73"/>
      <c r="H120" s="73"/>
      <c r="I120" s="73"/>
      <c r="J120" s="73"/>
      <c r="K120" s="74"/>
      <c r="L120" s="74"/>
      <c r="M120" s="74"/>
      <c r="N120" s="74"/>
      <c r="O120" s="75"/>
    </row>
    <row r="121" spans="1:15" ht="18" x14ac:dyDescent="0.3">
      <c r="A121" s="289" t="s">
        <v>77</v>
      </c>
      <c r="B121" s="290"/>
      <c r="C121" s="290"/>
      <c r="D121" s="290"/>
      <c r="E121" s="290"/>
      <c r="F121" s="290"/>
      <c r="G121" s="290"/>
      <c r="H121" s="290"/>
      <c r="I121" s="290"/>
      <c r="J121" s="290"/>
      <c r="K121" s="290"/>
      <c r="L121" s="290"/>
      <c r="M121" s="290"/>
      <c r="N121" s="290"/>
      <c r="O121" s="291"/>
    </row>
    <row r="122" spans="1:15" ht="18.75" customHeight="1" x14ac:dyDescent="0.35">
      <c r="A122" s="72"/>
      <c r="B122" s="73"/>
      <c r="C122" s="73"/>
      <c r="D122" s="73"/>
      <c r="E122" s="73"/>
      <c r="F122" s="73"/>
      <c r="G122" s="73"/>
      <c r="H122" s="73"/>
      <c r="I122" s="73"/>
      <c r="J122" s="73"/>
      <c r="K122" s="74"/>
      <c r="L122" s="74"/>
      <c r="M122" s="74"/>
      <c r="N122" s="74"/>
      <c r="O122" s="75"/>
    </row>
    <row r="123" spans="1:15" x14ac:dyDescent="0.3">
      <c r="A123" s="289" t="s">
        <v>78</v>
      </c>
      <c r="B123" s="290"/>
      <c r="C123" s="290"/>
      <c r="D123" s="290"/>
      <c r="E123" s="290"/>
      <c r="F123" s="290"/>
      <c r="G123" s="290"/>
      <c r="H123" s="290"/>
      <c r="I123" s="290"/>
      <c r="J123" s="290"/>
      <c r="K123" s="290"/>
      <c r="L123" s="290"/>
      <c r="M123" s="290"/>
      <c r="N123" s="290"/>
      <c r="O123" s="291"/>
    </row>
    <row r="124" spans="1:15" ht="18.75" customHeight="1" x14ac:dyDescent="0.3">
      <c r="A124" s="289"/>
      <c r="B124" s="290"/>
      <c r="C124" s="290"/>
      <c r="D124" s="290"/>
      <c r="E124" s="290"/>
      <c r="F124" s="290"/>
      <c r="G124" s="290"/>
      <c r="H124" s="290"/>
      <c r="I124" s="290"/>
      <c r="J124" s="290"/>
      <c r="K124" s="290"/>
      <c r="L124" s="290"/>
      <c r="M124" s="290"/>
      <c r="N124" s="290"/>
      <c r="O124" s="291"/>
    </row>
    <row r="125" spans="1:15" ht="18.75" customHeight="1" thickBot="1" x14ac:dyDescent="0.35">
      <c r="A125" s="295"/>
      <c r="B125" s="296"/>
      <c r="C125" s="296"/>
      <c r="D125" s="296"/>
      <c r="E125" s="296"/>
      <c r="F125" s="296"/>
      <c r="G125" s="296"/>
      <c r="H125" s="296"/>
      <c r="I125" s="296"/>
      <c r="J125" s="296"/>
      <c r="K125" s="296"/>
      <c r="L125" s="296"/>
      <c r="M125" s="296"/>
      <c r="N125" s="296"/>
      <c r="O125" s="297"/>
    </row>
    <row r="126" spans="1:15" ht="18.75" customHeight="1" x14ac:dyDescent="0.35">
      <c r="A126" s="56"/>
      <c r="B126" s="56"/>
      <c r="C126" s="56"/>
      <c r="D126" s="56"/>
      <c r="E126" s="56"/>
      <c r="F126" s="56"/>
      <c r="G126" s="56"/>
      <c r="H126" s="56"/>
      <c r="I126" s="56"/>
      <c r="J126" s="56"/>
      <c r="K126" s="67"/>
      <c r="L126" s="67"/>
      <c r="M126" s="67"/>
      <c r="N126" s="67"/>
      <c r="O126" s="67"/>
    </row>
    <row r="127" spans="1:15" ht="18" x14ac:dyDescent="0.35">
      <c r="A127" s="56"/>
      <c r="B127" s="56"/>
      <c r="C127" s="56"/>
      <c r="D127" s="56"/>
      <c r="E127" s="56"/>
      <c r="F127" s="56"/>
      <c r="G127" s="56"/>
      <c r="H127" s="56"/>
      <c r="I127" s="56"/>
      <c r="J127" s="56"/>
      <c r="K127" s="67"/>
      <c r="L127" s="67"/>
      <c r="M127" s="67"/>
      <c r="N127" s="67"/>
      <c r="O127" s="67"/>
    </row>
    <row r="128" spans="1:15" ht="18" x14ac:dyDescent="0.35">
      <c r="A128" s="46"/>
      <c r="B128" s="46"/>
      <c r="C128" s="46"/>
      <c r="D128" s="46"/>
      <c r="E128" s="46"/>
      <c r="F128" s="46"/>
      <c r="G128" s="46"/>
      <c r="H128" s="46"/>
      <c r="I128" s="46"/>
      <c r="J128" s="46"/>
      <c r="K128" s="40"/>
      <c r="L128" s="40"/>
      <c r="M128" s="40"/>
      <c r="N128" s="40"/>
      <c r="O128" s="40"/>
    </row>
    <row r="129" spans="1:15" ht="18" x14ac:dyDescent="0.35">
      <c r="K129" s="40"/>
      <c r="L129" s="40"/>
      <c r="M129" s="40"/>
      <c r="N129" s="40"/>
      <c r="O129" s="40"/>
    </row>
    <row r="130" spans="1:15" ht="18" x14ac:dyDescent="0.35">
      <c r="K130" s="40"/>
      <c r="L130" s="40"/>
      <c r="M130" s="40"/>
      <c r="N130" s="40"/>
      <c r="O130" s="40"/>
    </row>
    <row r="131" spans="1:15" ht="18" x14ac:dyDescent="0.35">
      <c r="A131" s="128"/>
      <c r="B131" s="128"/>
      <c r="C131" s="128"/>
      <c r="D131" s="128"/>
      <c r="E131" s="128"/>
      <c r="F131" s="128"/>
      <c r="G131" s="128"/>
      <c r="H131" s="128"/>
      <c r="I131" s="128"/>
      <c r="J131" s="128"/>
      <c r="K131" s="129"/>
      <c r="L131" s="129"/>
      <c r="M131" s="129"/>
      <c r="N131" s="129"/>
      <c r="O131" s="129"/>
    </row>
    <row r="132" spans="1:15" ht="18" x14ac:dyDescent="0.35">
      <c r="A132" s="288"/>
      <c r="B132" s="288"/>
      <c r="C132" s="130"/>
      <c r="D132" s="288"/>
      <c r="E132" s="288"/>
      <c r="F132" s="288"/>
      <c r="G132" s="288"/>
      <c r="H132" s="130"/>
      <c r="I132" s="130"/>
      <c r="J132" s="130"/>
      <c r="K132" s="129"/>
      <c r="L132" s="129"/>
      <c r="M132" s="129"/>
      <c r="N132" s="129"/>
      <c r="O132" s="129"/>
    </row>
    <row r="133" spans="1:15" ht="18" x14ac:dyDescent="0.35">
      <c r="A133" s="288" t="s">
        <v>66</v>
      </c>
      <c r="B133" s="288"/>
      <c r="C133" s="131"/>
      <c r="D133" s="129"/>
      <c r="E133" s="129"/>
      <c r="F133" s="129"/>
      <c r="G133" s="129"/>
      <c r="H133" s="129"/>
      <c r="I133" s="129"/>
      <c r="J133" s="129"/>
      <c r="K133" s="129"/>
      <c r="L133" s="129"/>
      <c r="M133" s="129"/>
      <c r="N133" s="129"/>
      <c r="O133" s="129"/>
    </row>
    <row r="134" spans="1:15" ht="18" x14ac:dyDescent="0.35">
      <c r="A134" s="47" t="s">
        <v>12</v>
      </c>
      <c r="B134" s="40"/>
      <c r="C134" s="40"/>
      <c r="D134" s="48" t="s">
        <v>18</v>
      </c>
      <c r="E134" s="48"/>
      <c r="F134" s="48"/>
      <c r="G134" s="48"/>
      <c r="H134" s="40"/>
      <c r="K134" s="318" t="s">
        <v>19</v>
      </c>
      <c r="L134" s="319"/>
      <c r="M134" s="40"/>
      <c r="N134" s="40"/>
      <c r="O134" s="40"/>
    </row>
    <row r="135" spans="1:15" ht="18" x14ac:dyDescent="0.35">
      <c r="A135" s="40"/>
      <c r="B135" s="40"/>
      <c r="C135" s="40"/>
      <c r="D135" s="40"/>
      <c r="E135" s="40"/>
      <c r="F135" s="40"/>
      <c r="G135" s="40"/>
      <c r="H135" s="40"/>
      <c r="I135" s="40"/>
      <c r="J135" s="40"/>
      <c r="K135" s="40"/>
      <c r="L135" s="40"/>
      <c r="M135" s="40"/>
      <c r="N135" s="40"/>
      <c r="O135" s="40"/>
    </row>
    <row r="136" spans="1:15" ht="18" x14ac:dyDescent="0.35">
      <c r="A136" s="40"/>
      <c r="B136" s="40"/>
      <c r="C136" s="40"/>
      <c r="D136" s="40"/>
      <c r="E136" s="40"/>
      <c r="F136" s="40"/>
      <c r="G136" s="40"/>
      <c r="H136" s="40"/>
      <c r="I136" s="40"/>
      <c r="J136" s="40"/>
      <c r="K136" s="40"/>
      <c r="L136" s="40"/>
      <c r="M136" s="40"/>
      <c r="N136" s="40"/>
      <c r="O136" s="40"/>
    </row>
    <row r="137" spans="1:15" ht="18" x14ac:dyDescent="0.35">
      <c r="A137" s="40"/>
      <c r="B137" s="40"/>
      <c r="C137" s="40"/>
      <c r="D137" s="40"/>
      <c r="E137" s="40"/>
      <c r="F137" s="40"/>
      <c r="G137" s="40"/>
      <c r="H137" s="40"/>
      <c r="I137" s="40"/>
      <c r="J137" s="40"/>
      <c r="K137" s="40"/>
      <c r="L137" s="40"/>
      <c r="M137" s="40"/>
      <c r="N137" s="40"/>
      <c r="O137" s="40"/>
    </row>
    <row r="138" spans="1:15" ht="18" x14ac:dyDescent="0.35">
      <c r="A138" s="40"/>
      <c r="B138" s="40"/>
      <c r="C138" s="40"/>
      <c r="D138" s="40"/>
      <c r="E138" s="40"/>
      <c r="F138" s="40"/>
      <c r="G138" s="40"/>
      <c r="H138" s="40"/>
      <c r="I138" s="40"/>
      <c r="J138" s="40"/>
      <c r="K138" s="40"/>
      <c r="L138" s="40"/>
      <c r="M138" s="40"/>
      <c r="N138" s="40"/>
      <c r="O138" s="40"/>
    </row>
    <row r="139" spans="1:15" ht="18" x14ac:dyDescent="0.35">
      <c r="A139" s="40"/>
      <c r="B139" s="40"/>
      <c r="C139" s="40"/>
      <c r="D139" s="40"/>
      <c r="E139" s="40"/>
      <c r="F139" s="40"/>
      <c r="G139" s="40"/>
      <c r="H139" s="40"/>
      <c r="I139" s="40"/>
      <c r="J139" s="40"/>
      <c r="K139" s="40"/>
      <c r="L139" s="40"/>
      <c r="M139" s="40"/>
      <c r="N139" s="40"/>
      <c r="O139" s="40"/>
    </row>
    <row r="140" spans="1:15" ht="18" x14ac:dyDescent="0.35">
      <c r="A140" s="40"/>
      <c r="B140" s="40"/>
      <c r="C140" s="40"/>
      <c r="D140" s="40"/>
      <c r="E140" s="40"/>
      <c r="F140" s="40"/>
      <c r="G140" s="40"/>
      <c r="H140" s="40"/>
      <c r="I140" s="40"/>
      <c r="J140" s="40"/>
      <c r="K140" s="40"/>
      <c r="L140" s="40"/>
      <c r="M140" s="40"/>
      <c r="N140" s="40"/>
      <c r="O140" s="40"/>
    </row>
    <row r="141" spans="1:15" ht="18" x14ac:dyDescent="0.35">
      <c r="A141" s="40"/>
      <c r="B141" s="40"/>
      <c r="C141" s="40"/>
      <c r="D141" s="40"/>
      <c r="E141" s="40"/>
      <c r="F141" s="40"/>
      <c r="G141" s="40"/>
      <c r="H141" s="40"/>
      <c r="I141" s="40"/>
      <c r="J141" s="40"/>
      <c r="K141" s="40"/>
      <c r="L141" s="40"/>
      <c r="M141" s="40"/>
      <c r="N141" s="40"/>
      <c r="O141" s="40"/>
    </row>
    <row r="142" spans="1:15" ht="18" x14ac:dyDescent="0.35">
      <c r="A142" s="40"/>
      <c r="B142" s="40"/>
      <c r="C142" s="40"/>
      <c r="D142" s="40"/>
      <c r="E142" s="40"/>
      <c r="F142" s="40"/>
      <c r="G142" s="40"/>
      <c r="H142" s="40"/>
      <c r="I142" s="40"/>
      <c r="J142" s="40"/>
      <c r="K142" s="40"/>
      <c r="L142" s="40"/>
      <c r="M142" s="40"/>
      <c r="N142" s="40"/>
      <c r="O142" s="40"/>
    </row>
    <row r="143" spans="1:15" ht="18" x14ac:dyDescent="0.35">
      <c r="A143" s="40"/>
      <c r="B143" s="40"/>
      <c r="C143" s="40"/>
      <c r="D143" s="40"/>
      <c r="E143" s="40"/>
      <c r="F143" s="40"/>
      <c r="G143" s="40"/>
      <c r="H143" s="40"/>
      <c r="I143" s="40"/>
      <c r="J143" s="40"/>
      <c r="K143" s="40"/>
      <c r="L143" s="40"/>
      <c r="M143" s="40"/>
      <c r="N143" s="40"/>
      <c r="O143" s="40"/>
    </row>
    <row r="144" spans="1:15" ht="18" x14ac:dyDescent="0.35">
      <c r="A144" s="40"/>
      <c r="B144" s="40"/>
      <c r="C144" s="40"/>
      <c r="D144" s="40"/>
      <c r="E144" s="40"/>
      <c r="F144" s="40"/>
      <c r="G144" s="40"/>
      <c r="H144" s="40"/>
      <c r="I144" s="40"/>
      <c r="J144" s="40"/>
      <c r="K144" s="40"/>
      <c r="L144" s="40"/>
      <c r="M144" s="40"/>
      <c r="N144" s="40"/>
      <c r="O144" s="40"/>
    </row>
    <row r="145" spans="1:15" ht="18" x14ac:dyDescent="0.35">
      <c r="A145" s="40"/>
      <c r="B145" s="119"/>
      <c r="C145" s="119"/>
      <c r="D145" s="119"/>
      <c r="E145" s="40"/>
      <c r="F145" s="40"/>
      <c r="G145" s="40"/>
      <c r="H145" s="40"/>
      <c r="I145" s="40"/>
      <c r="J145" s="40"/>
      <c r="K145" s="40"/>
      <c r="L145" s="40"/>
      <c r="M145" s="40"/>
      <c r="N145" s="40"/>
      <c r="O145" s="40"/>
    </row>
    <row r="146" spans="1:15" ht="18" x14ac:dyDescent="0.35">
      <c r="A146" s="40"/>
      <c r="B146" s="119"/>
      <c r="C146" s="119"/>
      <c r="D146" s="119"/>
      <c r="E146" s="40"/>
      <c r="F146" s="40"/>
      <c r="G146" s="40"/>
      <c r="H146" s="40"/>
      <c r="I146" s="40"/>
      <c r="J146" s="40"/>
      <c r="K146" s="40"/>
      <c r="L146" s="40"/>
      <c r="M146" s="40"/>
      <c r="N146" s="40"/>
      <c r="O146" s="40"/>
    </row>
    <row r="147" spans="1:15" ht="18" x14ac:dyDescent="0.35">
      <c r="A147" s="40"/>
      <c r="B147" s="119"/>
      <c r="C147" s="119"/>
      <c r="D147" s="119"/>
      <c r="E147" s="40"/>
      <c r="F147" s="40"/>
      <c r="G147" s="40"/>
      <c r="H147" s="40"/>
      <c r="I147" s="40"/>
      <c r="J147" s="40"/>
      <c r="K147" s="40"/>
      <c r="L147" s="40"/>
      <c r="M147" s="40"/>
      <c r="N147" s="40"/>
      <c r="O147" s="40"/>
    </row>
    <row r="148" spans="1:15" ht="18" x14ac:dyDescent="0.35">
      <c r="A148" s="40"/>
      <c r="B148" s="119"/>
      <c r="C148" s="119"/>
      <c r="D148" s="119"/>
      <c r="E148" s="40"/>
      <c r="F148" s="40"/>
      <c r="G148" s="40"/>
      <c r="H148" s="40"/>
      <c r="I148" s="40"/>
      <c r="J148" s="40"/>
      <c r="K148" s="40"/>
      <c r="L148" s="40"/>
      <c r="M148" s="40"/>
      <c r="N148" s="40"/>
      <c r="O148" s="40"/>
    </row>
    <row r="149" spans="1:15" ht="18" x14ac:dyDescent="0.35">
      <c r="A149" s="40"/>
      <c r="B149" s="119"/>
      <c r="C149" s="119"/>
      <c r="D149" s="119"/>
      <c r="E149" s="40"/>
      <c r="F149" s="40"/>
      <c r="G149" s="40"/>
      <c r="H149" s="40"/>
      <c r="I149" s="40"/>
      <c r="J149" s="40"/>
      <c r="K149" s="40"/>
      <c r="L149" s="40"/>
      <c r="M149" s="40"/>
      <c r="N149" s="40"/>
      <c r="O149" s="40"/>
    </row>
    <row r="150" spans="1:15" ht="18" x14ac:dyDescent="0.35">
      <c r="A150" s="40"/>
      <c r="B150" s="119"/>
      <c r="C150" s="119"/>
      <c r="D150" s="119"/>
      <c r="E150" s="40"/>
      <c r="F150" s="40"/>
      <c r="G150" s="40"/>
      <c r="H150" s="40"/>
      <c r="I150" s="40"/>
      <c r="J150" s="40"/>
      <c r="K150" s="40"/>
      <c r="L150" s="40"/>
      <c r="M150" s="40"/>
      <c r="N150" s="40"/>
      <c r="O150" s="40"/>
    </row>
    <row r="151" spans="1:15" ht="18" x14ac:dyDescent="0.35">
      <c r="A151" s="40"/>
      <c r="B151" s="119"/>
      <c r="C151" s="119"/>
      <c r="D151" s="119"/>
      <c r="E151" s="40"/>
      <c r="F151" s="40"/>
      <c r="G151" s="40"/>
      <c r="H151" s="40"/>
      <c r="I151" s="40"/>
      <c r="J151" s="40"/>
      <c r="K151" s="40"/>
      <c r="L151" s="40"/>
      <c r="M151" s="40"/>
      <c r="N151" s="40"/>
      <c r="O151" s="40"/>
    </row>
    <row r="152" spans="1:15" ht="18" x14ac:dyDescent="0.35">
      <c r="A152" s="40"/>
      <c r="B152" s="119"/>
      <c r="C152" s="119"/>
      <c r="D152" s="119"/>
      <c r="E152" s="40"/>
      <c r="F152" s="40"/>
      <c r="G152" s="40"/>
      <c r="H152" s="40"/>
      <c r="I152" s="40"/>
      <c r="J152" s="40"/>
      <c r="K152" s="40"/>
      <c r="L152" s="40"/>
      <c r="M152" s="40"/>
      <c r="N152" s="40"/>
      <c r="O152" s="40"/>
    </row>
    <row r="153" spans="1:15" ht="18" x14ac:dyDescent="0.35">
      <c r="A153" s="40"/>
      <c r="B153" s="119"/>
      <c r="C153" s="119"/>
      <c r="D153" s="119"/>
      <c r="E153" s="40"/>
      <c r="F153" s="40"/>
      <c r="G153" s="40"/>
      <c r="H153" s="40"/>
      <c r="I153" s="40"/>
      <c r="J153" s="40"/>
      <c r="K153" s="40"/>
      <c r="L153" s="40"/>
      <c r="M153" s="40"/>
      <c r="N153" s="40"/>
      <c r="O153" s="40"/>
    </row>
    <row r="154" spans="1:15" ht="18" x14ac:dyDescent="0.35">
      <c r="A154" s="40"/>
      <c r="B154" s="119"/>
      <c r="C154" s="119"/>
      <c r="D154" s="119"/>
      <c r="E154" s="40"/>
      <c r="F154" s="40"/>
      <c r="G154" s="40"/>
      <c r="H154" s="40"/>
      <c r="I154" s="40"/>
      <c r="J154" s="40"/>
      <c r="K154" s="40"/>
      <c r="L154" s="40"/>
      <c r="M154" s="40"/>
      <c r="N154" s="40"/>
      <c r="O154" s="40"/>
    </row>
    <row r="155" spans="1:15" ht="18" x14ac:dyDescent="0.35">
      <c r="A155" s="40"/>
      <c r="B155" s="119"/>
      <c r="C155" s="119"/>
      <c r="D155" s="119"/>
      <c r="E155" s="40"/>
      <c r="F155" s="40"/>
      <c r="G155" s="40"/>
      <c r="H155" s="40"/>
      <c r="I155" s="40"/>
      <c r="J155" s="40"/>
      <c r="K155" s="40"/>
      <c r="L155" s="40"/>
      <c r="M155" s="40"/>
      <c r="N155" s="40"/>
      <c r="O155" s="40"/>
    </row>
    <row r="156" spans="1:15" ht="18" x14ac:dyDescent="0.35">
      <c r="A156" s="40"/>
      <c r="B156" s="119"/>
      <c r="C156" s="119"/>
      <c r="D156" s="119"/>
      <c r="E156" s="40"/>
      <c r="F156" s="40"/>
      <c r="G156" s="40"/>
      <c r="H156" s="40"/>
      <c r="I156" s="40"/>
      <c r="J156" s="40"/>
      <c r="K156" s="40"/>
      <c r="L156" s="40"/>
      <c r="M156" s="40"/>
      <c r="N156" s="40"/>
      <c r="O156" s="40"/>
    </row>
    <row r="157" spans="1:15" ht="18" x14ac:dyDescent="0.35">
      <c r="A157" s="40"/>
      <c r="B157" s="119"/>
      <c r="C157" s="119"/>
      <c r="D157" s="119"/>
      <c r="E157" s="40"/>
      <c r="F157" s="40"/>
      <c r="G157" s="40"/>
      <c r="H157" s="40"/>
      <c r="I157" s="40"/>
      <c r="J157" s="40"/>
      <c r="K157" s="40"/>
      <c r="L157" s="40"/>
      <c r="M157" s="40"/>
      <c r="N157" s="40"/>
      <c r="O157" s="40"/>
    </row>
    <row r="158" spans="1:15" ht="18" x14ac:dyDescent="0.35">
      <c r="A158" s="40"/>
      <c r="B158" s="119"/>
      <c r="C158" s="119"/>
      <c r="D158" s="119"/>
      <c r="E158" s="40"/>
      <c r="F158" s="40"/>
      <c r="G158" s="40"/>
      <c r="H158" s="40"/>
      <c r="I158" s="40"/>
      <c r="J158" s="40"/>
      <c r="K158" s="40"/>
      <c r="L158" s="40"/>
      <c r="M158" s="40"/>
      <c r="N158" s="40"/>
      <c r="O158" s="40"/>
    </row>
    <row r="159" spans="1:15" ht="18" x14ac:dyDescent="0.35">
      <c r="A159" s="40"/>
      <c r="B159" s="119"/>
      <c r="C159" s="119"/>
      <c r="D159" s="119"/>
      <c r="E159" s="40"/>
      <c r="F159" s="40"/>
      <c r="G159" s="40"/>
      <c r="H159" s="40"/>
      <c r="I159" s="40"/>
      <c r="J159" s="40"/>
      <c r="K159" s="40"/>
      <c r="L159" s="40"/>
      <c r="M159" s="40"/>
      <c r="N159" s="40"/>
      <c r="O159" s="40"/>
    </row>
    <row r="160" spans="1:15" ht="18" x14ac:dyDescent="0.35">
      <c r="A160" s="40"/>
      <c r="B160" s="40"/>
      <c r="C160" s="40"/>
      <c r="D160" s="40"/>
      <c r="E160" s="40"/>
      <c r="F160" s="40"/>
      <c r="G160" s="40"/>
      <c r="H160" s="40"/>
      <c r="I160" s="40"/>
      <c r="J160" s="40"/>
      <c r="K160" s="40"/>
      <c r="L160" s="40"/>
      <c r="M160" s="40"/>
      <c r="N160" s="40"/>
      <c r="O160" s="40"/>
    </row>
    <row r="161" spans="1:15" ht="18" x14ac:dyDescent="0.35">
      <c r="A161" s="40"/>
      <c r="B161" s="40"/>
      <c r="C161" s="40"/>
      <c r="D161" s="40"/>
      <c r="E161" s="40"/>
      <c r="F161" s="40"/>
      <c r="G161" s="40"/>
      <c r="H161" s="40"/>
      <c r="I161" s="40"/>
      <c r="J161" s="40"/>
      <c r="K161" s="40"/>
      <c r="L161" s="40"/>
      <c r="M161" s="40"/>
      <c r="N161" s="40"/>
      <c r="O161" s="40"/>
    </row>
    <row r="162" spans="1:15" ht="18" x14ac:dyDescent="0.35">
      <c r="A162" s="40"/>
      <c r="B162" s="40"/>
      <c r="C162" s="40"/>
      <c r="D162" s="40"/>
      <c r="E162" s="40"/>
      <c r="F162" s="40"/>
      <c r="G162" s="40"/>
      <c r="H162" s="40"/>
      <c r="I162" s="40"/>
      <c r="J162" s="40"/>
      <c r="K162" s="40"/>
      <c r="L162" s="40"/>
      <c r="M162" s="40"/>
      <c r="N162" s="40"/>
      <c r="O162" s="40"/>
    </row>
    <row r="163" spans="1:15" ht="18" x14ac:dyDescent="0.35">
      <c r="A163" s="40"/>
      <c r="B163" s="40"/>
      <c r="C163" s="40"/>
      <c r="D163" s="40"/>
      <c r="E163" s="40"/>
      <c r="F163" s="40"/>
      <c r="G163" s="40"/>
      <c r="H163" s="40"/>
      <c r="I163" s="40"/>
      <c r="J163" s="40"/>
      <c r="K163" s="40"/>
      <c r="L163" s="40"/>
      <c r="M163" s="40"/>
      <c r="N163" s="40"/>
      <c r="O163" s="40"/>
    </row>
    <row r="164" spans="1:15" ht="18" x14ac:dyDescent="0.35">
      <c r="A164" s="40"/>
      <c r="B164" s="40"/>
      <c r="C164" s="40"/>
      <c r="D164" s="40"/>
      <c r="E164" s="40"/>
      <c r="F164" s="40"/>
      <c r="G164" s="40"/>
      <c r="H164" s="40"/>
      <c r="I164" s="40"/>
      <c r="J164" s="40"/>
      <c r="K164" s="40"/>
      <c r="L164" s="40"/>
      <c r="M164" s="40"/>
      <c r="N164" s="40"/>
      <c r="O164" s="40"/>
    </row>
    <row r="165" spans="1:15" ht="18" x14ac:dyDescent="0.35">
      <c r="A165" s="40"/>
      <c r="B165" s="40"/>
      <c r="C165" s="40"/>
      <c r="D165" s="40"/>
      <c r="E165" s="40"/>
      <c r="F165" s="40"/>
      <c r="G165" s="40"/>
      <c r="H165" s="40"/>
      <c r="I165" s="40"/>
      <c r="J165" s="40"/>
      <c r="K165" s="40"/>
      <c r="L165" s="40"/>
      <c r="M165" s="40"/>
      <c r="N165" s="40"/>
      <c r="O165" s="40"/>
    </row>
    <row r="166" spans="1:15" ht="18" x14ac:dyDescent="0.35">
      <c r="A166" s="40"/>
      <c r="B166" s="40"/>
      <c r="C166" s="40"/>
      <c r="D166" s="40"/>
      <c r="E166" s="40"/>
      <c r="F166" s="40"/>
      <c r="G166" s="40"/>
      <c r="H166" s="40"/>
      <c r="I166" s="40"/>
      <c r="J166" s="40"/>
      <c r="K166" s="40"/>
      <c r="L166" s="40"/>
      <c r="M166" s="40"/>
      <c r="N166" s="40"/>
      <c r="O166" s="40"/>
    </row>
    <row r="167" spans="1:15" ht="18" x14ac:dyDescent="0.35">
      <c r="A167" s="40"/>
      <c r="B167" s="40"/>
      <c r="C167" s="40"/>
      <c r="D167" s="40"/>
      <c r="E167" s="40"/>
      <c r="F167" s="40"/>
      <c r="G167" s="40"/>
      <c r="H167" s="40"/>
      <c r="I167" s="40"/>
      <c r="J167" s="40"/>
      <c r="K167" s="40"/>
      <c r="L167" s="40"/>
      <c r="M167" s="40"/>
      <c r="N167" s="40"/>
      <c r="O167" s="40"/>
    </row>
    <row r="168" spans="1:15" ht="18" x14ac:dyDescent="0.35">
      <c r="A168" s="40"/>
      <c r="B168" s="40"/>
      <c r="C168" s="40"/>
      <c r="D168" s="40"/>
      <c r="E168" s="40"/>
      <c r="F168" s="40"/>
      <c r="G168" s="40"/>
      <c r="H168" s="40"/>
      <c r="I168" s="40"/>
      <c r="J168" s="40"/>
      <c r="K168" s="40"/>
      <c r="L168" s="40"/>
      <c r="M168" s="40"/>
      <c r="N168" s="40"/>
      <c r="O168" s="40"/>
    </row>
    <row r="169" spans="1:15" ht="18" x14ac:dyDescent="0.35">
      <c r="A169" s="40"/>
      <c r="B169" s="40"/>
      <c r="C169" s="40"/>
      <c r="D169" s="40"/>
      <c r="E169" s="40"/>
      <c r="F169" s="40"/>
      <c r="G169" s="40"/>
      <c r="H169" s="40"/>
      <c r="I169" s="40"/>
      <c r="J169" s="40"/>
      <c r="K169" s="40"/>
      <c r="L169" s="40"/>
      <c r="M169" s="40"/>
      <c r="N169" s="40"/>
      <c r="O169" s="40"/>
    </row>
    <row r="170" spans="1:15" ht="18" x14ac:dyDescent="0.35">
      <c r="A170" s="40"/>
      <c r="B170" s="40"/>
      <c r="C170" s="40"/>
      <c r="D170" s="40"/>
      <c r="E170" s="40"/>
      <c r="F170" s="40"/>
      <c r="G170" s="40"/>
      <c r="H170" s="40"/>
      <c r="I170" s="40"/>
      <c r="J170" s="40"/>
      <c r="K170" s="40"/>
      <c r="L170" s="40"/>
      <c r="M170" s="40"/>
      <c r="N170" s="40"/>
      <c r="O170" s="40"/>
    </row>
    <row r="171" spans="1:15" ht="18" x14ac:dyDescent="0.35">
      <c r="A171" s="40"/>
      <c r="B171" s="40"/>
      <c r="C171" s="40"/>
      <c r="D171" s="40"/>
      <c r="E171" s="40"/>
      <c r="F171" s="40"/>
      <c r="G171" s="40"/>
      <c r="H171" s="40"/>
      <c r="I171" s="40"/>
      <c r="J171" s="40"/>
      <c r="K171" s="40"/>
      <c r="L171" s="40"/>
      <c r="M171" s="40"/>
      <c r="N171" s="40"/>
      <c r="O171" s="40"/>
    </row>
    <row r="172" spans="1:15" ht="18" x14ac:dyDescent="0.35">
      <c r="A172" s="40"/>
      <c r="B172" s="40"/>
      <c r="C172" s="40"/>
      <c r="D172" s="40"/>
      <c r="E172" s="40"/>
      <c r="F172" s="40"/>
      <c r="G172" s="40"/>
      <c r="H172" s="40"/>
      <c r="I172" s="40"/>
      <c r="J172" s="40"/>
      <c r="K172" s="40"/>
      <c r="L172" s="40"/>
      <c r="M172" s="40"/>
      <c r="N172" s="40"/>
      <c r="O172" s="40"/>
    </row>
    <row r="173" spans="1:15" ht="18" x14ac:dyDescent="0.35">
      <c r="A173" s="40"/>
      <c r="B173" s="40"/>
      <c r="C173" s="40"/>
      <c r="D173" s="40"/>
      <c r="E173" s="40"/>
      <c r="F173" s="40"/>
      <c r="G173" s="40"/>
      <c r="H173" s="40"/>
      <c r="I173" s="40"/>
      <c r="J173" s="40"/>
      <c r="K173" s="40"/>
      <c r="L173" s="40"/>
      <c r="M173" s="40"/>
      <c r="N173" s="40"/>
      <c r="O173" s="40"/>
    </row>
  </sheetData>
  <sheetProtection password="C5FD" sheet="1" objects="1" scenarios="1" selectLockedCells="1"/>
  <mergeCells count="203">
    <mergeCell ref="A98:O98"/>
    <mergeCell ref="A61:O61"/>
    <mergeCell ref="A87:C87"/>
    <mergeCell ref="D87:F87"/>
    <mergeCell ref="G87:I87"/>
    <mergeCell ref="J87:L87"/>
    <mergeCell ref="M87:N87"/>
    <mergeCell ref="A95:C95"/>
    <mergeCell ref="A90:C90"/>
    <mergeCell ref="D90:F90"/>
    <mergeCell ref="G90:I90"/>
    <mergeCell ref="J90:L90"/>
    <mergeCell ref="M90:N90"/>
    <mergeCell ref="A92:C92"/>
    <mergeCell ref="D92:F92"/>
    <mergeCell ref="G92:I92"/>
    <mergeCell ref="K92:L92"/>
    <mergeCell ref="N92:O92"/>
    <mergeCell ref="D95:F95"/>
    <mergeCell ref="G95:I95"/>
    <mergeCell ref="K95:L95"/>
    <mergeCell ref="N95:O95"/>
    <mergeCell ref="G80:I80"/>
    <mergeCell ref="A93:C93"/>
    <mergeCell ref="A58:C58"/>
    <mergeCell ref="N86:O86"/>
    <mergeCell ref="K80:L80"/>
    <mergeCell ref="N80:O80"/>
    <mergeCell ref="J72:L72"/>
    <mergeCell ref="M72:N72"/>
    <mergeCell ref="A66:O66"/>
    <mergeCell ref="A67:O67"/>
    <mergeCell ref="A78:C78"/>
    <mergeCell ref="D86:F86"/>
    <mergeCell ref="G86:I86"/>
    <mergeCell ref="D78:F78"/>
    <mergeCell ref="G78:I78"/>
    <mergeCell ref="J78:L78"/>
    <mergeCell ref="M78:N78"/>
    <mergeCell ref="A77:C77"/>
    <mergeCell ref="A80:C80"/>
    <mergeCell ref="A81:C81"/>
    <mergeCell ref="D77:F77"/>
    <mergeCell ref="G77:I77"/>
    <mergeCell ref="K77:L77"/>
    <mergeCell ref="N77:O77"/>
    <mergeCell ref="D80:F80"/>
    <mergeCell ref="H9:J9"/>
    <mergeCell ref="K9:O9"/>
    <mergeCell ref="A20:C20"/>
    <mergeCell ref="A68:O69"/>
    <mergeCell ref="A54:C54"/>
    <mergeCell ref="D54:F54"/>
    <mergeCell ref="M54:N54"/>
    <mergeCell ref="A42:G43"/>
    <mergeCell ref="H42:O44"/>
    <mergeCell ref="A45:G45"/>
    <mergeCell ref="H45:O45"/>
    <mergeCell ref="A46:G46"/>
    <mergeCell ref="H46:O46"/>
    <mergeCell ref="A47:G47"/>
    <mergeCell ref="H47:O47"/>
    <mergeCell ref="A52:C52"/>
    <mergeCell ref="A53:C53"/>
    <mergeCell ref="A38:C38"/>
    <mergeCell ref="A39:G41"/>
    <mergeCell ref="A25:C25"/>
    <mergeCell ref="D25:O25"/>
    <mergeCell ref="H39:O41"/>
    <mergeCell ref="J52:L52"/>
    <mergeCell ref="M57:N57"/>
    <mergeCell ref="A105:O105"/>
    <mergeCell ref="A31:O31"/>
    <mergeCell ref="A18:O18"/>
    <mergeCell ref="A5:O5"/>
    <mergeCell ref="G52:I52"/>
    <mergeCell ref="G93:I93"/>
    <mergeCell ref="J93:L93"/>
    <mergeCell ref="A96:C96"/>
    <mergeCell ref="D96:F96"/>
    <mergeCell ref="G96:I96"/>
    <mergeCell ref="J96:L96"/>
    <mergeCell ref="M96:N96"/>
    <mergeCell ref="A55:C55"/>
    <mergeCell ref="D55:F55"/>
    <mergeCell ref="G55:I56"/>
    <mergeCell ref="J55:L56"/>
    <mergeCell ref="M55:N55"/>
    <mergeCell ref="A56:C56"/>
    <mergeCell ref="D56:F56"/>
    <mergeCell ref="M56:N56"/>
    <mergeCell ref="A57:C57"/>
    <mergeCell ref="D57:F57"/>
    <mergeCell ref="K86:L86"/>
    <mergeCell ref="A9:C9"/>
    <mergeCell ref="A89:C89"/>
    <mergeCell ref="A86:C86"/>
    <mergeCell ref="A83:C83"/>
    <mergeCell ref="A84:C84"/>
    <mergeCell ref="D84:F84"/>
    <mergeCell ref="G84:I84"/>
    <mergeCell ref="J84:L84"/>
    <mergeCell ref="M84:N84"/>
    <mergeCell ref="D83:F83"/>
    <mergeCell ref="G83:I83"/>
    <mergeCell ref="K83:L83"/>
    <mergeCell ref="N83:O83"/>
    <mergeCell ref="D93:F93"/>
    <mergeCell ref="M93:N93"/>
    <mergeCell ref="D72:F72"/>
    <mergeCell ref="A71:C71"/>
    <mergeCell ref="A72:C72"/>
    <mergeCell ref="D71:F71"/>
    <mergeCell ref="G71:I71"/>
    <mergeCell ref="K71:L71"/>
    <mergeCell ref="N71:O71"/>
    <mergeCell ref="G72:I72"/>
    <mergeCell ref="A74:C74"/>
    <mergeCell ref="A75:C75"/>
    <mergeCell ref="D75:F75"/>
    <mergeCell ref="G75:I75"/>
    <mergeCell ref="J75:L75"/>
    <mergeCell ref="M75:N75"/>
    <mergeCell ref="D74:F74"/>
    <mergeCell ref="G74:I74"/>
    <mergeCell ref="K74:L74"/>
    <mergeCell ref="N74:O74"/>
    <mergeCell ref="D89:F89"/>
    <mergeCell ref="G89:I89"/>
    <mergeCell ref="K89:L89"/>
    <mergeCell ref="N89:O89"/>
    <mergeCell ref="A7:E7"/>
    <mergeCell ref="A2:O2"/>
    <mergeCell ref="A10:C10"/>
    <mergeCell ref="A21:C24"/>
    <mergeCell ref="A11:C11"/>
    <mergeCell ref="A12:C12"/>
    <mergeCell ref="A13:C13"/>
    <mergeCell ref="A14:C14"/>
    <mergeCell ref="A15:C15"/>
    <mergeCell ref="H10:J10"/>
    <mergeCell ref="H11:J11"/>
    <mergeCell ref="H12:J12"/>
    <mergeCell ref="H13:J13"/>
    <mergeCell ref="H14:J14"/>
    <mergeCell ref="H15:J15"/>
    <mergeCell ref="D10:G10"/>
    <mergeCell ref="D11:G11"/>
    <mergeCell ref="K12:O12"/>
    <mergeCell ref="K13:O13"/>
    <mergeCell ref="K14:O14"/>
    <mergeCell ref="K15:O15"/>
    <mergeCell ref="E20:G20"/>
    <mergeCell ref="D21:O24"/>
    <mergeCell ref="D9:G9"/>
    <mergeCell ref="D12:G12"/>
    <mergeCell ref="D13:G13"/>
    <mergeCell ref="D14:G14"/>
    <mergeCell ref="D15:G15"/>
    <mergeCell ref="K10:O10"/>
    <mergeCell ref="K11:O11"/>
    <mergeCell ref="D38:O38"/>
    <mergeCell ref="K134:L134"/>
    <mergeCell ref="G81:I81"/>
    <mergeCell ref="J81:L81"/>
    <mergeCell ref="D81:F81"/>
    <mergeCell ref="M81:N81"/>
    <mergeCell ref="A48:G48"/>
    <mergeCell ref="H48:O48"/>
    <mergeCell ref="G57:I58"/>
    <mergeCell ref="J57:L58"/>
    <mergeCell ref="D58:F58"/>
    <mergeCell ref="M58:N58"/>
    <mergeCell ref="D53:F53"/>
    <mergeCell ref="G53:I54"/>
    <mergeCell ref="J53:L54"/>
    <mergeCell ref="M53:N53"/>
    <mergeCell ref="A50:O50"/>
    <mergeCell ref="D52:F52"/>
    <mergeCell ref="I20:J20"/>
    <mergeCell ref="K20:O20"/>
    <mergeCell ref="A132:B132"/>
    <mergeCell ref="D132:G132"/>
    <mergeCell ref="A133:B133"/>
    <mergeCell ref="A108:O108"/>
    <mergeCell ref="A110:O111"/>
    <mergeCell ref="A113:O115"/>
    <mergeCell ref="A116:O116"/>
    <mergeCell ref="A117:O117"/>
    <mergeCell ref="A118:O118"/>
    <mergeCell ref="A119:O119"/>
    <mergeCell ref="A121:O121"/>
    <mergeCell ref="A123:O125"/>
    <mergeCell ref="A36:C36"/>
    <mergeCell ref="A34:C34"/>
    <mergeCell ref="A37:C37"/>
    <mergeCell ref="A35:C35"/>
    <mergeCell ref="D33:O33"/>
    <mergeCell ref="D34:O34"/>
    <mergeCell ref="D36:O36"/>
    <mergeCell ref="D37:O37"/>
    <mergeCell ref="D35:N35"/>
    <mergeCell ref="A33:C33"/>
  </mergeCells>
  <pageMargins left="0.70866141732283472" right="0.70866141732283472" top="0.78740157480314965" bottom="0.78740157480314965" header="0.31496062992125984" footer="0.31496062992125984"/>
  <pageSetup paperSize="9" scale="66" fitToHeight="0" orientation="landscape" r:id="rId1"/>
  <headerFooter>
    <oddFooter>&amp;LStand 2015&amp;CSeite &amp;P von &amp;N&amp;R&amp;D</oddFooter>
  </headerFooter>
  <legacyDrawing r:id="rId2"/>
  <extLst>
    <ext xmlns:x14="http://schemas.microsoft.com/office/spreadsheetml/2009/9/main" uri="{CCE6A557-97BC-4b89-ADB6-D9C93CAAB3DF}">
      <x14:dataValidations xmlns:xm="http://schemas.microsoft.com/office/excel/2006/main" disablePrompts="1" count="7">
        <x14:dataValidation type="list" showInputMessage="1" showErrorMessage="1" xr:uid="{00000000-0002-0000-0000-000000000000}">
          <x14:formula1>
            <xm:f>Tabelle1!$A$2:$A$4</xm:f>
          </x14:formula1>
          <xm:sqref>D35</xm:sqref>
        </x14:dataValidation>
        <x14:dataValidation type="list" allowBlank="1" showInputMessage="1" showErrorMessage="1" xr:uid="{00000000-0002-0000-0000-000001000000}">
          <x14:formula1>
            <xm:f>Tabelle1!$A$6:$A$10</xm:f>
          </x14:formula1>
          <xm:sqref>D52</xm:sqref>
        </x14:dataValidation>
        <x14:dataValidation type="list" showInputMessage="1" showErrorMessage="1" xr:uid="{00000000-0002-0000-0000-000002000000}">
          <x14:formula1>
            <xm:f>Tabelle1!$A$6:$A$10</xm:f>
          </x14:formula1>
          <xm:sqref>O72 O75</xm:sqref>
        </x14:dataValidation>
        <x14:dataValidation type="list" showInputMessage="1" showErrorMessage="1" xr:uid="{00000000-0002-0000-0000-000003000000}">
          <x14:formula1>
            <xm:f>Tabelle1!$A$36:$A$40</xm:f>
          </x14:formula1>
          <xm:sqref>J52 J72:L72 J75:L75</xm:sqref>
        </x14:dataValidation>
        <x14:dataValidation type="list" showInputMessage="1" showErrorMessage="1" xr:uid="{00000000-0002-0000-0000-000004000000}">
          <x14:formula1>
            <xm:f>'Quelle Drop Down Ausbildung'!$A$3:$A$17</xm:f>
          </x14:formula1>
          <xm:sqref>J53:L58</xm:sqref>
        </x14:dataValidation>
        <x14:dataValidation type="list" showInputMessage="1" showErrorMessage="1" xr:uid="{00000000-0002-0000-0000-000005000000}">
          <x14:formula1>
            <xm:f>'Quelle Drop Down Ausbildung'!$C$3:$C$7</xm:f>
          </x14:formula1>
          <xm:sqref>J78:L78 J81:L81 J84:L84 J87:L87 J90:L90 J93:L93 J96:L96</xm:sqref>
        </x14:dataValidation>
        <x14:dataValidation type="list" showInputMessage="1" showErrorMessage="1" xr:uid="{00000000-0002-0000-0000-000006000000}">
          <x14:formula1>
            <xm:f>'Quelle Drop Down Ausbildung'!$E$3:$E$7</xm:f>
          </x14:formula1>
          <xm:sqref>O78 O81 O84 O87 O90 O93 O96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249977111117893"/>
    <pageSetUpPr fitToPage="1"/>
  </sheetPr>
  <dimension ref="A2:Q180"/>
  <sheetViews>
    <sheetView showGridLines="0" view="pageLayout" topLeftCell="A146" zoomScale="90" zoomScaleNormal="100" zoomScalePageLayoutView="90" workbookViewId="0">
      <selection activeCell="E123" sqref="E123:F123"/>
    </sheetView>
  </sheetViews>
  <sheetFormatPr baseColWidth="10" defaultColWidth="11.44140625" defaultRowHeight="14.4" x14ac:dyDescent="0.3"/>
  <cols>
    <col min="1" max="2" width="11.44140625" style="1"/>
    <col min="3" max="3" width="12.88671875" style="1" customWidth="1"/>
    <col min="4" max="10" width="11.44140625" style="1"/>
    <col min="11" max="11" width="13.109375" style="1" customWidth="1"/>
    <col min="12" max="14" width="11.44140625" style="1"/>
    <col min="15" max="15" width="11.44140625" style="1" customWidth="1"/>
    <col min="16" max="16384" width="11.44140625" style="1"/>
  </cols>
  <sheetData>
    <row r="2" spans="1:17" ht="18.75" customHeight="1" x14ac:dyDescent="0.35">
      <c r="A2" s="473" t="s">
        <v>148</v>
      </c>
      <c r="B2" s="473"/>
      <c r="C2" s="473"/>
      <c r="D2" s="473"/>
      <c r="E2" s="473"/>
      <c r="F2" s="473"/>
      <c r="G2" s="473"/>
      <c r="H2" s="473"/>
      <c r="I2" s="473"/>
      <c r="J2" s="473"/>
      <c r="K2" s="473"/>
      <c r="L2" s="473"/>
      <c r="M2" s="473"/>
      <c r="N2" s="473"/>
      <c r="O2" s="473"/>
      <c r="P2" s="473"/>
      <c r="Q2" s="473"/>
    </row>
    <row r="3" spans="1:17" ht="15" customHeight="1" thickBot="1" x14ac:dyDescent="0.35">
      <c r="A3" s="474"/>
      <c r="B3" s="474"/>
      <c r="C3" s="474"/>
      <c r="D3" s="474"/>
      <c r="E3" s="474"/>
      <c r="F3" s="474"/>
    </row>
    <row r="4" spans="1:17" ht="22.2" customHeight="1" thickBot="1" x14ac:dyDescent="0.5">
      <c r="A4" s="475" t="s">
        <v>149</v>
      </c>
      <c r="B4" s="476"/>
      <c r="C4" s="476"/>
      <c r="D4" s="476"/>
      <c r="E4" s="476"/>
      <c r="F4" s="476"/>
      <c r="G4" s="476"/>
      <c r="H4" s="476"/>
      <c r="I4" s="476"/>
      <c r="J4" s="476"/>
      <c r="K4" s="476"/>
      <c r="L4" s="476"/>
      <c r="M4" s="476"/>
      <c r="N4" s="476"/>
      <c r="O4" s="476"/>
      <c r="P4" s="476"/>
      <c r="Q4" s="477"/>
    </row>
    <row r="5" spans="1:17" ht="38.4" customHeight="1" x14ac:dyDescent="0.3">
      <c r="A5" s="478" t="s">
        <v>150</v>
      </c>
      <c r="B5" s="479"/>
      <c r="C5" s="479"/>
      <c r="D5" s="479"/>
      <c r="E5" s="479"/>
      <c r="F5" s="480"/>
      <c r="G5" s="484" t="s">
        <v>222</v>
      </c>
      <c r="H5" s="485"/>
      <c r="I5" s="486"/>
      <c r="J5" s="487" t="s">
        <v>223</v>
      </c>
      <c r="K5" s="488"/>
      <c r="L5" s="489"/>
      <c r="M5" s="484" t="s">
        <v>43</v>
      </c>
      <c r="N5" s="486"/>
      <c r="O5" s="484" t="s">
        <v>151</v>
      </c>
      <c r="P5" s="485"/>
      <c r="Q5" s="492"/>
    </row>
    <row r="6" spans="1:17" ht="56.4" customHeight="1" thickBot="1" x14ac:dyDescent="0.35">
      <c r="A6" s="481"/>
      <c r="B6" s="482"/>
      <c r="C6" s="482"/>
      <c r="D6" s="482"/>
      <c r="E6" s="482"/>
      <c r="F6" s="483"/>
      <c r="G6" s="495" t="s">
        <v>224</v>
      </c>
      <c r="H6" s="496"/>
      <c r="I6" s="497"/>
      <c r="J6" s="498" t="s">
        <v>225</v>
      </c>
      <c r="K6" s="498"/>
      <c r="L6" s="146" t="s">
        <v>226</v>
      </c>
      <c r="M6" s="490"/>
      <c r="N6" s="491"/>
      <c r="O6" s="490"/>
      <c r="P6" s="493"/>
      <c r="Q6" s="494"/>
    </row>
    <row r="7" spans="1:17" ht="16.95" customHeight="1" x14ac:dyDescent="0.3">
      <c r="A7" s="499" t="s">
        <v>152</v>
      </c>
      <c r="B7" s="500"/>
      <c r="C7" s="500"/>
      <c r="D7" s="500"/>
      <c r="E7" s="500"/>
      <c r="F7" s="500"/>
      <c r="G7" s="501">
        <v>22.5</v>
      </c>
      <c r="H7" s="502"/>
      <c r="I7" s="502"/>
      <c r="J7" s="503"/>
      <c r="K7" s="503"/>
      <c r="L7" s="147"/>
      <c r="M7" s="504">
        <v>0.2</v>
      </c>
      <c r="N7" s="505"/>
      <c r="O7" s="506">
        <f>(G7*J7*M7)+(G7*L7*M7)</f>
        <v>0</v>
      </c>
      <c r="P7" s="507"/>
      <c r="Q7" s="508"/>
    </row>
    <row r="8" spans="1:17" ht="16.95" customHeight="1" x14ac:dyDescent="0.3">
      <c r="A8" s="509"/>
      <c r="B8" s="510"/>
      <c r="C8" s="510"/>
      <c r="D8" s="510"/>
      <c r="E8" s="510"/>
      <c r="F8" s="510"/>
      <c r="G8" s="511">
        <v>30</v>
      </c>
      <c r="H8" s="512"/>
      <c r="I8" s="512"/>
      <c r="J8" s="513"/>
      <c r="K8" s="513"/>
      <c r="L8" s="141"/>
      <c r="M8" s="514">
        <v>0.2</v>
      </c>
      <c r="N8" s="515"/>
      <c r="O8" s="516">
        <f>(G8*J8*M8)+(G8*L8*M8)</f>
        <v>0</v>
      </c>
      <c r="P8" s="517"/>
      <c r="Q8" s="518"/>
    </row>
    <row r="9" spans="1:17" ht="16.95" customHeight="1" x14ac:dyDescent="0.3">
      <c r="A9" s="519"/>
      <c r="B9" s="520"/>
      <c r="C9" s="520"/>
      <c r="D9" s="520"/>
      <c r="E9" s="520"/>
      <c r="F9" s="520"/>
      <c r="G9" s="511">
        <v>42.5</v>
      </c>
      <c r="H9" s="512"/>
      <c r="I9" s="512"/>
      <c r="J9" s="521"/>
      <c r="K9" s="522"/>
      <c r="L9" s="141"/>
      <c r="M9" s="514">
        <v>0.2</v>
      </c>
      <c r="N9" s="515"/>
      <c r="O9" s="516">
        <f t="shared" ref="O9:O26" si="0">(G9*J9*M9)+(G9*L9*M9)</f>
        <v>0</v>
      </c>
      <c r="P9" s="517"/>
      <c r="Q9" s="518"/>
    </row>
    <row r="10" spans="1:17" ht="16.95" customHeight="1" thickBot="1" x14ac:dyDescent="0.35">
      <c r="A10" s="523"/>
      <c r="B10" s="524"/>
      <c r="C10" s="524"/>
      <c r="D10" s="524"/>
      <c r="E10" s="524"/>
      <c r="F10" s="524"/>
      <c r="G10" s="525">
        <v>50</v>
      </c>
      <c r="H10" s="526"/>
      <c r="I10" s="526"/>
      <c r="J10" s="527"/>
      <c r="K10" s="528"/>
      <c r="L10" s="142"/>
      <c r="M10" s="529">
        <v>0.2</v>
      </c>
      <c r="N10" s="530"/>
      <c r="O10" s="531">
        <f t="shared" si="0"/>
        <v>0</v>
      </c>
      <c r="P10" s="532"/>
      <c r="Q10" s="533"/>
    </row>
    <row r="11" spans="1:17" ht="16.95" customHeight="1" x14ac:dyDescent="0.3">
      <c r="A11" s="534" t="s">
        <v>166</v>
      </c>
      <c r="B11" s="535"/>
      <c r="C11" s="535"/>
      <c r="D11" s="535"/>
      <c r="E11" s="535"/>
      <c r="F11" s="535"/>
      <c r="G11" s="536">
        <v>22.5</v>
      </c>
      <c r="H11" s="537"/>
      <c r="I11" s="537"/>
      <c r="J11" s="538"/>
      <c r="K11" s="538"/>
      <c r="L11" s="148"/>
      <c r="M11" s="539">
        <v>0.2</v>
      </c>
      <c r="N11" s="540"/>
      <c r="O11" s="541">
        <f t="shared" si="0"/>
        <v>0</v>
      </c>
      <c r="P11" s="542"/>
      <c r="Q11" s="543"/>
    </row>
    <row r="12" spans="1:17" ht="16.95" customHeight="1" x14ac:dyDescent="0.3">
      <c r="A12" s="544"/>
      <c r="B12" s="545"/>
      <c r="C12" s="545"/>
      <c r="D12" s="545"/>
      <c r="E12" s="545"/>
      <c r="F12" s="545"/>
      <c r="G12" s="546">
        <v>30</v>
      </c>
      <c r="H12" s="547"/>
      <c r="I12" s="547"/>
      <c r="J12" s="548"/>
      <c r="K12" s="548"/>
      <c r="L12" s="149"/>
      <c r="M12" s="549">
        <v>0.2</v>
      </c>
      <c r="N12" s="550"/>
      <c r="O12" s="551">
        <f t="shared" si="0"/>
        <v>0</v>
      </c>
      <c r="P12" s="552"/>
      <c r="Q12" s="553"/>
    </row>
    <row r="13" spans="1:17" ht="16.95" customHeight="1" x14ac:dyDescent="0.3">
      <c r="A13" s="544"/>
      <c r="B13" s="545"/>
      <c r="C13" s="545"/>
      <c r="D13" s="545"/>
      <c r="E13" s="545"/>
      <c r="F13" s="545"/>
      <c r="G13" s="546">
        <v>42.5</v>
      </c>
      <c r="H13" s="547"/>
      <c r="I13" s="547"/>
      <c r="J13" s="548"/>
      <c r="K13" s="548"/>
      <c r="L13" s="149"/>
      <c r="M13" s="549">
        <v>0.2</v>
      </c>
      <c r="N13" s="550"/>
      <c r="O13" s="551">
        <f t="shared" si="0"/>
        <v>0</v>
      </c>
      <c r="P13" s="552"/>
      <c r="Q13" s="553"/>
    </row>
    <row r="14" spans="1:17" ht="16.95" customHeight="1" thickBot="1" x14ac:dyDescent="0.35">
      <c r="A14" s="554"/>
      <c r="B14" s="555"/>
      <c r="C14" s="555"/>
      <c r="D14" s="555"/>
      <c r="E14" s="555"/>
      <c r="F14" s="555"/>
      <c r="G14" s="556">
        <v>50</v>
      </c>
      <c r="H14" s="557"/>
      <c r="I14" s="557"/>
      <c r="J14" s="558"/>
      <c r="K14" s="558"/>
      <c r="L14" s="150"/>
      <c r="M14" s="559">
        <v>0.2</v>
      </c>
      <c r="N14" s="560"/>
      <c r="O14" s="561">
        <f t="shared" si="0"/>
        <v>0</v>
      </c>
      <c r="P14" s="562"/>
      <c r="Q14" s="563"/>
    </row>
    <row r="15" spans="1:17" ht="16.95" customHeight="1" x14ac:dyDescent="0.3">
      <c r="A15" s="564" t="s">
        <v>153</v>
      </c>
      <c r="B15" s="565"/>
      <c r="C15" s="565"/>
      <c r="D15" s="565"/>
      <c r="E15" s="565"/>
      <c r="F15" s="565"/>
      <c r="G15" s="566">
        <v>22.5</v>
      </c>
      <c r="H15" s="567"/>
      <c r="I15" s="567"/>
      <c r="J15" s="503"/>
      <c r="K15" s="503"/>
      <c r="L15" s="140"/>
      <c r="M15" s="568">
        <v>7.0000000000000007E-2</v>
      </c>
      <c r="N15" s="569"/>
      <c r="O15" s="570">
        <f t="shared" si="0"/>
        <v>0</v>
      </c>
      <c r="P15" s="571"/>
      <c r="Q15" s="572"/>
    </row>
    <row r="16" spans="1:17" ht="16.95" customHeight="1" x14ac:dyDescent="0.3">
      <c r="A16" s="573"/>
      <c r="B16" s="574"/>
      <c r="C16" s="574"/>
      <c r="D16" s="574"/>
      <c r="E16" s="574"/>
      <c r="F16" s="574"/>
      <c r="G16" s="575">
        <v>30</v>
      </c>
      <c r="H16" s="576"/>
      <c r="I16" s="576"/>
      <c r="J16" s="513"/>
      <c r="K16" s="513"/>
      <c r="L16" s="141"/>
      <c r="M16" s="577">
        <v>7.0000000000000007E-2</v>
      </c>
      <c r="N16" s="578"/>
      <c r="O16" s="516">
        <f t="shared" si="0"/>
        <v>0</v>
      </c>
      <c r="P16" s="517"/>
      <c r="Q16" s="518"/>
    </row>
    <row r="17" spans="1:17" ht="16.95" customHeight="1" x14ac:dyDescent="0.3">
      <c r="A17" s="579"/>
      <c r="B17" s="580"/>
      <c r="C17" s="580"/>
      <c r="D17" s="580"/>
      <c r="E17" s="580"/>
      <c r="F17" s="581"/>
      <c r="G17" s="575">
        <v>42.5</v>
      </c>
      <c r="H17" s="576"/>
      <c r="I17" s="576"/>
      <c r="J17" s="513"/>
      <c r="K17" s="513"/>
      <c r="L17" s="141"/>
      <c r="M17" s="577">
        <v>7.0000000000000007E-2</v>
      </c>
      <c r="N17" s="578"/>
      <c r="O17" s="516">
        <f t="shared" si="0"/>
        <v>0</v>
      </c>
      <c r="P17" s="517"/>
      <c r="Q17" s="518"/>
    </row>
    <row r="18" spans="1:17" ht="16.95" customHeight="1" thickBot="1" x14ac:dyDescent="0.35">
      <c r="A18" s="582"/>
      <c r="B18" s="583"/>
      <c r="C18" s="583"/>
      <c r="D18" s="583"/>
      <c r="E18" s="583"/>
      <c r="F18" s="584"/>
      <c r="G18" s="585">
        <v>50</v>
      </c>
      <c r="H18" s="586"/>
      <c r="I18" s="586"/>
      <c r="J18" s="587"/>
      <c r="K18" s="587"/>
      <c r="L18" s="142"/>
      <c r="M18" s="588">
        <v>7.0000000000000007E-2</v>
      </c>
      <c r="N18" s="589"/>
      <c r="O18" s="531">
        <f t="shared" si="0"/>
        <v>0</v>
      </c>
      <c r="P18" s="532"/>
      <c r="Q18" s="533"/>
    </row>
    <row r="19" spans="1:17" ht="16.95" customHeight="1" x14ac:dyDescent="0.3">
      <c r="A19" s="590" t="s">
        <v>32</v>
      </c>
      <c r="B19" s="591"/>
      <c r="C19" s="591"/>
      <c r="D19" s="591"/>
      <c r="E19" s="591"/>
      <c r="F19" s="591"/>
      <c r="G19" s="536">
        <v>22.5</v>
      </c>
      <c r="H19" s="537"/>
      <c r="I19" s="537"/>
      <c r="J19" s="592"/>
      <c r="K19" s="592"/>
      <c r="L19" s="151"/>
      <c r="M19" s="539">
        <v>7.0000000000000007E-2</v>
      </c>
      <c r="N19" s="540"/>
      <c r="O19" s="541">
        <f t="shared" si="0"/>
        <v>0</v>
      </c>
      <c r="P19" s="542"/>
      <c r="Q19" s="543"/>
    </row>
    <row r="20" spans="1:17" ht="16.95" customHeight="1" x14ac:dyDescent="0.3">
      <c r="A20" s="593"/>
      <c r="B20" s="594"/>
      <c r="C20" s="594"/>
      <c r="D20" s="594"/>
      <c r="E20" s="594"/>
      <c r="F20" s="594"/>
      <c r="G20" s="546">
        <v>30</v>
      </c>
      <c r="H20" s="547"/>
      <c r="I20" s="547"/>
      <c r="J20" s="548"/>
      <c r="K20" s="548"/>
      <c r="L20" s="149"/>
      <c r="M20" s="549">
        <v>7.0000000000000007E-2</v>
      </c>
      <c r="N20" s="550"/>
      <c r="O20" s="551">
        <f t="shared" si="0"/>
        <v>0</v>
      </c>
      <c r="P20" s="552"/>
      <c r="Q20" s="553"/>
    </row>
    <row r="21" spans="1:17" ht="16.95" customHeight="1" x14ac:dyDescent="0.3">
      <c r="A21" s="593"/>
      <c r="B21" s="594"/>
      <c r="C21" s="594"/>
      <c r="D21" s="594"/>
      <c r="E21" s="594"/>
      <c r="F21" s="594"/>
      <c r="G21" s="546">
        <v>42.5</v>
      </c>
      <c r="H21" s="547"/>
      <c r="I21" s="547"/>
      <c r="J21" s="548"/>
      <c r="K21" s="548"/>
      <c r="L21" s="149"/>
      <c r="M21" s="549">
        <v>7.0000000000000007E-2</v>
      </c>
      <c r="N21" s="550"/>
      <c r="O21" s="551">
        <f t="shared" si="0"/>
        <v>0</v>
      </c>
      <c r="P21" s="552"/>
      <c r="Q21" s="553"/>
    </row>
    <row r="22" spans="1:17" ht="16.95" customHeight="1" thickBot="1" x14ac:dyDescent="0.35">
      <c r="A22" s="595"/>
      <c r="B22" s="596"/>
      <c r="C22" s="596"/>
      <c r="D22" s="596"/>
      <c r="E22" s="596"/>
      <c r="F22" s="596"/>
      <c r="G22" s="556">
        <v>50</v>
      </c>
      <c r="H22" s="557"/>
      <c r="I22" s="557"/>
      <c r="J22" s="558"/>
      <c r="K22" s="558"/>
      <c r="L22" s="150"/>
      <c r="M22" s="559">
        <v>7.0000000000000007E-2</v>
      </c>
      <c r="N22" s="560"/>
      <c r="O22" s="561">
        <f t="shared" si="0"/>
        <v>0</v>
      </c>
      <c r="P22" s="562"/>
      <c r="Q22" s="563"/>
    </row>
    <row r="23" spans="1:17" ht="16.95" customHeight="1" x14ac:dyDescent="0.3">
      <c r="A23" s="597" t="s">
        <v>154</v>
      </c>
      <c r="B23" s="598"/>
      <c r="C23" s="598"/>
      <c r="D23" s="598"/>
      <c r="E23" s="598"/>
      <c r="F23" s="598"/>
      <c r="G23" s="599">
        <v>22.5</v>
      </c>
      <c r="H23" s="600"/>
      <c r="I23" s="600"/>
      <c r="J23" s="503"/>
      <c r="K23" s="503"/>
      <c r="L23" s="140"/>
      <c r="M23" s="601">
        <v>0.06</v>
      </c>
      <c r="N23" s="602"/>
      <c r="O23" s="570">
        <f t="shared" si="0"/>
        <v>0</v>
      </c>
      <c r="P23" s="571"/>
      <c r="Q23" s="572"/>
    </row>
    <row r="24" spans="1:17" ht="16.95" customHeight="1" x14ac:dyDescent="0.3">
      <c r="A24" s="519"/>
      <c r="B24" s="520"/>
      <c r="C24" s="520"/>
      <c r="D24" s="520"/>
      <c r="E24" s="520"/>
      <c r="F24" s="520"/>
      <c r="G24" s="511">
        <v>30</v>
      </c>
      <c r="H24" s="512"/>
      <c r="I24" s="512"/>
      <c r="J24" s="513"/>
      <c r="K24" s="513"/>
      <c r="L24" s="141"/>
      <c r="M24" s="514">
        <v>0.06</v>
      </c>
      <c r="N24" s="515"/>
      <c r="O24" s="516">
        <f t="shared" si="0"/>
        <v>0</v>
      </c>
      <c r="P24" s="517"/>
      <c r="Q24" s="518"/>
    </row>
    <row r="25" spans="1:17" ht="16.95" customHeight="1" x14ac:dyDescent="0.3">
      <c r="A25" s="519"/>
      <c r="B25" s="520"/>
      <c r="C25" s="520"/>
      <c r="D25" s="520"/>
      <c r="E25" s="520"/>
      <c r="F25" s="520"/>
      <c r="G25" s="511">
        <v>42.5</v>
      </c>
      <c r="H25" s="512"/>
      <c r="I25" s="512"/>
      <c r="J25" s="513"/>
      <c r="K25" s="513"/>
      <c r="L25" s="141"/>
      <c r="M25" s="514">
        <v>0.06</v>
      </c>
      <c r="N25" s="515"/>
      <c r="O25" s="516">
        <f t="shared" si="0"/>
        <v>0</v>
      </c>
      <c r="P25" s="517"/>
      <c r="Q25" s="518"/>
    </row>
    <row r="26" spans="1:17" ht="16.95" customHeight="1" thickBot="1" x14ac:dyDescent="0.35">
      <c r="A26" s="523"/>
      <c r="B26" s="524"/>
      <c r="C26" s="524"/>
      <c r="D26" s="524"/>
      <c r="E26" s="524"/>
      <c r="F26" s="524"/>
      <c r="G26" s="526">
        <v>50</v>
      </c>
      <c r="H26" s="526"/>
      <c r="I26" s="526"/>
      <c r="J26" s="587"/>
      <c r="K26" s="587"/>
      <c r="L26" s="142"/>
      <c r="M26" s="529">
        <v>0.06</v>
      </c>
      <c r="N26" s="530"/>
      <c r="O26" s="516">
        <f t="shared" si="0"/>
        <v>0</v>
      </c>
      <c r="P26" s="517"/>
      <c r="Q26" s="518"/>
    </row>
    <row r="27" spans="1:17" ht="18.75" customHeight="1" thickBot="1" x14ac:dyDescent="0.35">
      <c r="A27" s="603" t="s">
        <v>227</v>
      </c>
      <c r="B27" s="604"/>
      <c r="C27" s="604"/>
      <c r="D27" s="604"/>
      <c r="E27" s="604"/>
      <c r="F27" s="605"/>
      <c r="G27" s="606"/>
      <c r="H27" s="606"/>
      <c r="I27" s="606"/>
      <c r="J27" s="607">
        <f>SUM(J7:L26)</f>
        <v>0</v>
      </c>
      <c r="K27" s="608"/>
      <c r="L27" s="609"/>
      <c r="M27" s="87"/>
      <c r="N27" s="87"/>
    </row>
    <row r="28" spans="1:17" ht="18.75" customHeight="1" x14ac:dyDescent="0.3">
      <c r="A28" s="610" t="s">
        <v>192</v>
      </c>
      <c r="B28" s="611"/>
      <c r="C28" s="611"/>
      <c r="D28" s="611"/>
      <c r="E28" s="611"/>
      <c r="F28" s="612"/>
      <c r="N28" s="94"/>
      <c r="O28" s="613">
        <f>SUM(O7:Q26)</f>
        <v>0</v>
      </c>
      <c r="P28" s="614"/>
      <c r="Q28" s="615"/>
    </row>
    <row r="29" spans="1:17" ht="18.75" customHeight="1" thickBot="1" x14ac:dyDescent="0.35">
      <c r="A29" s="616" t="s">
        <v>191</v>
      </c>
      <c r="B29" s="617"/>
      <c r="C29" s="617"/>
      <c r="D29" s="617"/>
      <c r="E29" s="617"/>
      <c r="F29" s="618"/>
      <c r="N29" s="95"/>
      <c r="O29" s="619">
        <f xml:space="preserve"> O28*15%+O28</f>
        <v>0</v>
      </c>
      <c r="P29" s="620"/>
      <c r="Q29" s="621"/>
    </row>
    <row r="30" spans="1:17" ht="10.199999999999999" customHeight="1" x14ac:dyDescent="0.3">
      <c r="A30" s="88"/>
      <c r="B30" s="88"/>
      <c r="C30" s="86"/>
      <c r="D30" s="86"/>
      <c r="M30" s="89"/>
      <c r="N30" s="89"/>
      <c r="O30" s="89"/>
    </row>
    <row r="31" spans="1:17" ht="57.6" customHeight="1" x14ac:dyDescent="0.3">
      <c r="A31" s="632" t="s">
        <v>228</v>
      </c>
      <c r="B31" s="632"/>
      <c r="C31" s="632"/>
      <c r="D31" s="632"/>
      <c r="E31" s="632"/>
      <c r="F31" s="632"/>
      <c r="G31" s="632"/>
      <c r="H31" s="632"/>
      <c r="I31" s="632"/>
      <c r="J31" s="632"/>
      <c r="K31" s="632"/>
      <c r="L31" s="632"/>
      <c r="M31" s="632"/>
      <c r="N31" s="632"/>
      <c r="O31" s="632"/>
      <c r="P31" s="632"/>
      <c r="Q31" s="632"/>
    </row>
    <row r="32" spans="1:17" ht="42.15" customHeight="1" x14ac:dyDescent="0.3">
      <c r="A32" s="633" t="s">
        <v>229</v>
      </c>
      <c r="B32" s="633"/>
      <c r="C32" s="633"/>
      <c r="D32" s="633"/>
      <c r="E32" s="633"/>
      <c r="F32" s="633"/>
      <c r="G32" s="633"/>
      <c r="H32" s="633"/>
      <c r="I32" s="633"/>
      <c r="J32" s="633"/>
      <c r="K32" s="633"/>
      <c r="L32" s="633"/>
      <c r="M32" s="633"/>
      <c r="N32" s="633"/>
      <c r="O32" s="633"/>
      <c r="P32" s="633"/>
      <c r="Q32" s="633"/>
    </row>
    <row r="33" spans="1:17" x14ac:dyDescent="0.3">
      <c r="A33" s="633"/>
      <c r="B33" s="633"/>
      <c r="C33" s="633"/>
      <c r="D33" s="633"/>
      <c r="E33" s="633"/>
      <c r="F33" s="633"/>
      <c r="G33" s="633"/>
      <c r="H33" s="633"/>
      <c r="I33" s="633"/>
      <c r="J33" s="633"/>
      <c r="K33" s="633"/>
      <c r="L33" s="633"/>
      <c r="M33" s="633"/>
      <c r="N33" s="633"/>
      <c r="O33" s="633"/>
      <c r="P33" s="633"/>
      <c r="Q33" s="633"/>
    </row>
    <row r="34" spans="1:17" x14ac:dyDescent="0.3">
      <c r="A34" s="145"/>
      <c r="B34" s="145"/>
      <c r="C34" s="145"/>
      <c r="D34" s="145"/>
      <c r="E34" s="145"/>
      <c r="F34" s="145"/>
      <c r="G34" s="145"/>
      <c r="H34" s="145"/>
      <c r="I34" s="145"/>
      <c r="J34" s="145"/>
      <c r="K34" s="145"/>
      <c r="L34" s="145"/>
      <c r="M34" s="145"/>
      <c r="N34" s="145"/>
      <c r="O34" s="145"/>
      <c r="P34" s="145"/>
      <c r="Q34" s="145"/>
    </row>
    <row r="35" spans="1:17" x14ac:dyDescent="0.3">
      <c r="A35" s="145"/>
      <c r="B35" s="145"/>
      <c r="C35" s="145"/>
      <c r="D35" s="145"/>
      <c r="E35" s="145"/>
      <c r="F35" s="145"/>
      <c r="G35" s="145"/>
      <c r="H35" s="145"/>
      <c r="I35" s="145"/>
      <c r="J35" s="145"/>
      <c r="K35" s="145"/>
      <c r="L35" s="145"/>
      <c r="M35" s="145"/>
      <c r="N35" s="145"/>
      <c r="O35" s="145"/>
      <c r="P35" s="145"/>
      <c r="Q35" s="145"/>
    </row>
    <row r="37" spans="1:17" ht="18.75" customHeight="1" x14ac:dyDescent="0.35">
      <c r="A37" s="473" t="s">
        <v>181</v>
      </c>
      <c r="B37" s="473"/>
      <c r="C37" s="473"/>
      <c r="D37" s="473"/>
      <c r="E37" s="473"/>
      <c r="F37" s="473"/>
      <c r="G37" s="473"/>
      <c r="H37" s="473"/>
      <c r="I37" s="473"/>
      <c r="J37" s="473"/>
      <c r="K37" s="473"/>
      <c r="L37" s="473"/>
      <c r="M37" s="473"/>
      <c r="N37" s="473"/>
      <c r="O37" s="473"/>
      <c r="P37" s="473"/>
      <c r="Q37" s="473"/>
    </row>
    <row r="38" spans="1:17" ht="18.600000000000001" thickBot="1" x14ac:dyDescent="0.4">
      <c r="A38" s="473"/>
      <c r="B38" s="473"/>
      <c r="C38" s="473"/>
      <c r="D38" s="473"/>
      <c r="E38" s="473"/>
      <c r="F38" s="473"/>
      <c r="G38" s="473"/>
      <c r="H38" s="473"/>
      <c r="I38" s="473"/>
      <c r="J38" s="473"/>
      <c r="K38" s="473"/>
      <c r="L38" s="473"/>
      <c r="M38" s="473"/>
      <c r="N38" s="473"/>
      <c r="O38" s="473"/>
      <c r="P38" s="473"/>
      <c r="Q38" s="473"/>
    </row>
    <row r="39" spans="1:17" ht="15" thickBot="1" x14ac:dyDescent="0.35">
      <c r="A39" s="634" t="s">
        <v>188</v>
      </c>
      <c r="B39" s="635"/>
      <c r="C39" s="635"/>
      <c r="D39" s="635"/>
      <c r="E39" s="635"/>
      <c r="F39" s="635"/>
      <c r="G39" s="635"/>
      <c r="H39" s="635"/>
      <c r="I39" s="635"/>
      <c r="J39" s="635"/>
      <c r="K39" s="635"/>
      <c r="L39" s="635"/>
      <c r="M39" s="635"/>
      <c r="N39" s="635"/>
      <c r="O39" s="635"/>
      <c r="P39" s="635"/>
      <c r="Q39" s="636"/>
    </row>
    <row r="40" spans="1:17" ht="46.5" customHeight="1" thickBot="1" x14ac:dyDescent="0.35">
      <c r="A40" s="637" t="s">
        <v>189</v>
      </c>
      <c r="B40" s="638"/>
      <c r="C40" s="638"/>
      <c r="D40" s="638"/>
      <c r="E40" s="638"/>
      <c r="F40" s="638"/>
      <c r="G40" s="638"/>
      <c r="H40" s="638"/>
      <c r="I40" s="638"/>
      <c r="J40" s="638"/>
      <c r="K40" s="638"/>
      <c r="L40" s="638"/>
      <c r="M40" s="638"/>
      <c r="N40" s="638"/>
      <c r="O40" s="638"/>
      <c r="P40" s="638"/>
      <c r="Q40" s="639"/>
    </row>
    <row r="41" spans="1:17" ht="33.6" customHeight="1" thickBot="1" x14ac:dyDescent="0.35">
      <c r="A41" s="622" t="s">
        <v>33</v>
      </c>
      <c r="B41" s="623"/>
      <c r="C41" s="623"/>
      <c r="D41" s="623"/>
      <c r="E41" s="623"/>
      <c r="F41" s="623"/>
      <c r="G41" s="623"/>
      <c r="H41" s="623"/>
      <c r="I41" s="623"/>
      <c r="J41" s="623"/>
      <c r="K41" s="623"/>
      <c r="L41" s="623"/>
      <c r="M41" s="623"/>
      <c r="N41" s="623"/>
      <c r="O41" s="623"/>
      <c r="P41" s="623"/>
      <c r="Q41" s="624"/>
    </row>
    <row r="42" spans="1:17" ht="36.6" thickBot="1" x14ac:dyDescent="0.35">
      <c r="A42" s="625" t="s">
        <v>7</v>
      </c>
      <c r="B42" s="626"/>
      <c r="C42" s="627"/>
      <c r="D42" s="152" t="s">
        <v>171</v>
      </c>
      <c r="E42" s="628" t="s">
        <v>26</v>
      </c>
      <c r="F42" s="627"/>
      <c r="G42" s="629" t="s">
        <v>172</v>
      </c>
      <c r="H42" s="630"/>
      <c r="I42" s="628" t="s">
        <v>14</v>
      </c>
      <c r="J42" s="626"/>
      <c r="K42" s="626"/>
      <c r="L42" s="627"/>
      <c r="M42" s="628" t="s">
        <v>170</v>
      </c>
      <c r="N42" s="626"/>
      <c r="O42" s="627"/>
      <c r="P42" s="629" t="s">
        <v>169</v>
      </c>
      <c r="Q42" s="631"/>
    </row>
    <row r="43" spans="1:17" ht="15.6" x14ac:dyDescent="0.3">
      <c r="A43" s="647"/>
      <c r="B43" s="648"/>
      <c r="C43" s="649"/>
      <c r="D43" s="153"/>
      <c r="E43" s="650"/>
      <c r="F43" s="651"/>
      <c r="G43" s="650"/>
      <c r="H43" s="651"/>
      <c r="I43" s="652"/>
      <c r="J43" s="648"/>
      <c r="K43" s="648"/>
      <c r="L43" s="649"/>
      <c r="M43" s="652"/>
      <c r="N43" s="648"/>
      <c r="O43" s="649"/>
      <c r="P43" s="652"/>
      <c r="Q43" s="653"/>
    </row>
    <row r="44" spans="1:17" ht="15.6" x14ac:dyDescent="0.3">
      <c r="A44" s="640"/>
      <c r="B44" s="641"/>
      <c r="C44" s="642"/>
      <c r="D44" s="153"/>
      <c r="E44" s="643"/>
      <c r="F44" s="644"/>
      <c r="G44" s="643"/>
      <c r="H44" s="644"/>
      <c r="I44" s="645"/>
      <c r="J44" s="641"/>
      <c r="K44" s="641"/>
      <c r="L44" s="642"/>
      <c r="M44" s="645"/>
      <c r="N44" s="641"/>
      <c r="O44" s="642"/>
      <c r="P44" s="645"/>
      <c r="Q44" s="646"/>
    </row>
    <row r="45" spans="1:17" ht="15.6" x14ac:dyDescent="0.3">
      <c r="A45" s="640"/>
      <c r="B45" s="641"/>
      <c r="C45" s="642"/>
      <c r="D45" s="153"/>
      <c r="E45" s="643"/>
      <c r="F45" s="644"/>
      <c r="G45" s="643"/>
      <c r="H45" s="644"/>
      <c r="I45" s="645"/>
      <c r="J45" s="641"/>
      <c r="K45" s="641"/>
      <c r="L45" s="642"/>
      <c r="M45" s="645"/>
      <c r="N45" s="641"/>
      <c r="O45" s="642"/>
      <c r="P45" s="645"/>
      <c r="Q45" s="646"/>
    </row>
    <row r="46" spans="1:17" ht="15.6" x14ac:dyDescent="0.3">
      <c r="A46" s="640"/>
      <c r="B46" s="641"/>
      <c r="C46" s="642"/>
      <c r="D46" s="153"/>
      <c r="E46" s="643"/>
      <c r="F46" s="644"/>
      <c r="G46" s="643"/>
      <c r="H46" s="644"/>
      <c r="I46" s="645"/>
      <c r="J46" s="641"/>
      <c r="K46" s="641"/>
      <c r="L46" s="642"/>
      <c r="M46" s="645"/>
      <c r="N46" s="641"/>
      <c r="O46" s="642"/>
      <c r="P46" s="645"/>
      <c r="Q46" s="646"/>
    </row>
    <row r="47" spans="1:17" ht="15.6" x14ac:dyDescent="0.3">
      <c r="A47" s="640"/>
      <c r="B47" s="641"/>
      <c r="C47" s="642"/>
      <c r="D47" s="153"/>
      <c r="E47" s="643"/>
      <c r="F47" s="644"/>
      <c r="G47" s="643"/>
      <c r="H47" s="644"/>
      <c r="I47" s="645"/>
      <c r="J47" s="641"/>
      <c r="K47" s="641"/>
      <c r="L47" s="642"/>
      <c r="M47" s="645"/>
      <c r="N47" s="641"/>
      <c r="O47" s="642"/>
      <c r="P47" s="645"/>
      <c r="Q47" s="646"/>
    </row>
    <row r="48" spans="1:17" ht="15.6" x14ac:dyDescent="0.3">
      <c r="A48" s="640"/>
      <c r="B48" s="641"/>
      <c r="C48" s="642"/>
      <c r="D48" s="153"/>
      <c r="E48" s="643"/>
      <c r="F48" s="644"/>
      <c r="G48" s="643"/>
      <c r="H48" s="644"/>
      <c r="I48" s="645"/>
      <c r="J48" s="641"/>
      <c r="K48" s="641"/>
      <c r="L48" s="642"/>
      <c r="M48" s="645"/>
      <c r="N48" s="641"/>
      <c r="O48" s="642"/>
      <c r="P48" s="645"/>
      <c r="Q48" s="646"/>
    </row>
    <row r="49" spans="1:17" ht="15.6" x14ac:dyDescent="0.3">
      <c r="A49" s="640"/>
      <c r="B49" s="641"/>
      <c r="C49" s="642"/>
      <c r="D49" s="153"/>
      <c r="E49" s="643"/>
      <c r="F49" s="644"/>
      <c r="G49" s="643"/>
      <c r="H49" s="644"/>
      <c r="I49" s="645"/>
      <c r="J49" s="641"/>
      <c r="K49" s="641"/>
      <c r="L49" s="642"/>
      <c r="M49" s="645"/>
      <c r="N49" s="641"/>
      <c r="O49" s="642"/>
      <c r="P49" s="645"/>
      <c r="Q49" s="646"/>
    </row>
    <row r="50" spans="1:17" ht="15.6" x14ac:dyDescent="0.3">
      <c r="A50" s="640"/>
      <c r="B50" s="641"/>
      <c r="C50" s="642"/>
      <c r="D50" s="153"/>
      <c r="E50" s="643"/>
      <c r="F50" s="644"/>
      <c r="G50" s="643"/>
      <c r="H50" s="644"/>
      <c r="I50" s="645"/>
      <c r="J50" s="641"/>
      <c r="K50" s="641"/>
      <c r="L50" s="642"/>
      <c r="M50" s="645"/>
      <c r="N50" s="641"/>
      <c r="O50" s="642"/>
      <c r="P50" s="645"/>
      <c r="Q50" s="646"/>
    </row>
    <row r="51" spans="1:17" ht="15.6" x14ac:dyDescent="0.3">
      <c r="A51" s="640"/>
      <c r="B51" s="641"/>
      <c r="C51" s="642"/>
      <c r="D51" s="153"/>
      <c r="E51" s="643"/>
      <c r="F51" s="644"/>
      <c r="G51" s="643"/>
      <c r="H51" s="644"/>
      <c r="I51" s="645"/>
      <c r="J51" s="641"/>
      <c r="K51" s="641"/>
      <c r="L51" s="642"/>
      <c r="M51" s="645"/>
      <c r="N51" s="641"/>
      <c r="O51" s="642"/>
      <c r="P51" s="645"/>
      <c r="Q51" s="646"/>
    </row>
    <row r="52" spans="1:17" ht="15.6" x14ac:dyDescent="0.3">
      <c r="A52" s="640"/>
      <c r="B52" s="641"/>
      <c r="C52" s="642"/>
      <c r="D52" s="153"/>
      <c r="E52" s="643"/>
      <c r="F52" s="644"/>
      <c r="G52" s="643"/>
      <c r="H52" s="644"/>
      <c r="I52" s="645"/>
      <c r="J52" s="641"/>
      <c r="K52" s="641"/>
      <c r="L52" s="642"/>
      <c r="M52" s="645"/>
      <c r="N52" s="641"/>
      <c r="O52" s="642"/>
      <c r="P52" s="645"/>
      <c r="Q52" s="646"/>
    </row>
    <row r="53" spans="1:17" ht="15.6" x14ac:dyDescent="0.3">
      <c r="A53" s="640"/>
      <c r="B53" s="641"/>
      <c r="C53" s="642"/>
      <c r="D53" s="153"/>
      <c r="E53" s="643"/>
      <c r="F53" s="644"/>
      <c r="G53" s="643"/>
      <c r="H53" s="644"/>
      <c r="I53" s="645"/>
      <c r="J53" s="641"/>
      <c r="K53" s="641"/>
      <c r="L53" s="642"/>
      <c r="M53" s="645"/>
      <c r="N53" s="641"/>
      <c r="O53" s="642"/>
      <c r="P53" s="645"/>
      <c r="Q53" s="646"/>
    </row>
    <row r="54" spans="1:17" ht="15.6" x14ac:dyDescent="0.3">
      <c r="A54" s="640"/>
      <c r="B54" s="641"/>
      <c r="C54" s="642"/>
      <c r="D54" s="153"/>
      <c r="E54" s="643"/>
      <c r="F54" s="644"/>
      <c r="G54" s="643"/>
      <c r="H54" s="644"/>
      <c r="I54" s="645"/>
      <c r="J54" s="641"/>
      <c r="K54" s="641"/>
      <c r="L54" s="642"/>
      <c r="M54" s="645"/>
      <c r="N54" s="641"/>
      <c r="O54" s="642"/>
      <c r="P54" s="645"/>
      <c r="Q54" s="646"/>
    </row>
    <row r="55" spans="1:17" ht="15.6" x14ac:dyDescent="0.3">
      <c r="A55" s="640"/>
      <c r="B55" s="641"/>
      <c r="C55" s="642"/>
      <c r="D55" s="153"/>
      <c r="E55" s="643"/>
      <c r="F55" s="644"/>
      <c r="G55" s="643"/>
      <c r="H55" s="644"/>
      <c r="I55" s="645"/>
      <c r="J55" s="641"/>
      <c r="K55" s="641"/>
      <c r="L55" s="642"/>
      <c r="M55" s="645"/>
      <c r="N55" s="641"/>
      <c r="O55" s="642"/>
      <c r="P55" s="645"/>
      <c r="Q55" s="646"/>
    </row>
    <row r="56" spans="1:17" ht="15.6" x14ac:dyDescent="0.3">
      <c r="A56" s="640"/>
      <c r="B56" s="641"/>
      <c r="C56" s="642"/>
      <c r="D56" s="153"/>
      <c r="E56" s="643"/>
      <c r="F56" s="644"/>
      <c r="G56" s="643"/>
      <c r="H56" s="644"/>
      <c r="I56" s="645"/>
      <c r="J56" s="641"/>
      <c r="K56" s="641"/>
      <c r="L56" s="642"/>
      <c r="M56" s="645"/>
      <c r="N56" s="641"/>
      <c r="O56" s="642"/>
      <c r="P56" s="645"/>
      <c r="Q56" s="646"/>
    </row>
    <row r="57" spans="1:17" ht="15.6" x14ac:dyDescent="0.3">
      <c r="A57" s="640"/>
      <c r="B57" s="641"/>
      <c r="C57" s="642"/>
      <c r="D57" s="153"/>
      <c r="E57" s="643"/>
      <c r="F57" s="644"/>
      <c r="G57" s="643"/>
      <c r="H57" s="644"/>
      <c r="I57" s="645"/>
      <c r="J57" s="641"/>
      <c r="K57" s="641"/>
      <c r="L57" s="642"/>
      <c r="M57" s="645"/>
      <c r="N57" s="641"/>
      <c r="O57" s="642"/>
      <c r="P57" s="645"/>
      <c r="Q57" s="646"/>
    </row>
    <row r="58" spans="1:17" ht="15.6" x14ac:dyDescent="0.3">
      <c r="A58" s="640"/>
      <c r="B58" s="641"/>
      <c r="C58" s="642"/>
      <c r="D58" s="153"/>
      <c r="E58" s="643"/>
      <c r="F58" s="644"/>
      <c r="G58" s="643"/>
      <c r="H58" s="644"/>
      <c r="I58" s="645"/>
      <c r="J58" s="641"/>
      <c r="K58" s="641"/>
      <c r="L58" s="642"/>
      <c r="M58" s="645"/>
      <c r="N58" s="641"/>
      <c r="O58" s="642"/>
      <c r="P58" s="645"/>
      <c r="Q58" s="646"/>
    </row>
    <row r="59" spans="1:17" ht="15.6" x14ac:dyDescent="0.3">
      <c r="A59" s="654"/>
      <c r="B59" s="655"/>
      <c r="C59" s="655"/>
      <c r="D59" s="153"/>
      <c r="E59" s="656"/>
      <c r="F59" s="656"/>
      <c r="G59" s="656"/>
      <c r="H59" s="656"/>
      <c r="I59" s="645"/>
      <c r="J59" s="641"/>
      <c r="K59" s="641"/>
      <c r="L59" s="642"/>
      <c r="M59" s="655"/>
      <c r="N59" s="655"/>
      <c r="O59" s="655"/>
      <c r="P59" s="655"/>
      <c r="Q59" s="657"/>
    </row>
    <row r="60" spans="1:17" ht="15.6" x14ac:dyDescent="0.3">
      <c r="A60" s="654"/>
      <c r="B60" s="655"/>
      <c r="C60" s="655"/>
      <c r="D60" s="153"/>
      <c r="E60" s="656"/>
      <c r="F60" s="656"/>
      <c r="G60" s="656"/>
      <c r="H60" s="656"/>
      <c r="I60" s="645"/>
      <c r="J60" s="641"/>
      <c r="K60" s="641"/>
      <c r="L60" s="642"/>
      <c r="M60" s="655"/>
      <c r="N60" s="655"/>
      <c r="O60" s="655"/>
      <c r="P60" s="655"/>
      <c r="Q60" s="657"/>
    </row>
    <row r="61" spans="1:17" ht="15.6" x14ac:dyDescent="0.3">
      <c r="A61" s="654"/>
      <c r="B61" s="655"/>
      <c r="C61" s="655"/>
      <c r="D61" s="153"/>
      <c r="E61" s="656"/>
      <c r="F61" s="656"/>
      <c r="G61" s="656"/>
      <c r="H61" s="656"/>
      <c r="I61" s="645"/>
      <c r="J61" s="641"/>
      <c r="K61" s="641"/>
      <c r="L61" s="642"/>
      <c r="M61" s="655"/>
      <c r="N61" s="655"/>
      <c r="O61" s="655"/>
      <c r="P61" s="655"/>
      <c r="Q61" s="657"/>
    </row>
    <row r="62" spans="1:17" ht="15.6" x14ac:dyDescent="0.3">
      <c r="A62" s="654"/>
      <c r="B62" s="655"/>
      <c r="C62" s="655"/>
      <c r="D62" s="153"/>
      <c r="E62" s="656"/>
      <c r="F62" s="656"/>
      <c r="G62" s="656"/>
      <c r="H62" s="656"/>
      <c r="I62" s="645"/>
      <c r="J62" s="641"/>
      <c r="K62" s="641"/>
      <c r="L62" s="642"/>
      <c r="M62" s="655"/>
      <c r="N62" s="655"/>
      <c r="O62" s="655"/>
      <c r="P62" s="655"/>
      <c r="Q62" s="657"/>
    </row>
    <row r="63" spans="1:17" ht="15.6" x14ac:dyDescent="0.3">
      <c r="A63" s="654"/>
      <c r="B63" s="655"/>
      <c r="C63" s="655"/>
      <c r="D63" s="153"/>
      <c r="E63" s="656"/>
      <c r="F63" s="656"/>
      <c r="G63" s="656"/>
      <c r="H63" s="656"/>
      <c r="I63" s="645"/>
      <c r="J63" s="641"/>
      <c r="K63" s="641"/>
      <c r="L63" s="642"/>
      <c r="M63" s="655"/>
      <c r="N63" s="655"/>
      <c r="O63" s="655"/>
      <c r="P63" s="655"/>
      <c r="Q63" s="657"/>
    </row>
    <row r="64" spans="1:17" ht="15.6" x14ac:dyDescent="0.3">
      <c r="A64" s="654"/>
      <c r="B64" s="655"/>
      <c r="C64" s="655"/>
      <c r="D64" s="153"/>
      <c r="E64" s="656"/>
      <c r="F64" s="656"/>
      <c r="G64" s="656"/>
      <c r="H64" s="656"/>
      <c r="I64" s="645"/>
      <c r="J64" s="641"/>
      <c r="K64" s="641"/>
      <c r="L64" s="642"/>
      <c r="M64" s="655"/>
      <c r="N64" s="655"/>
      <c r="O64" s="655"/>
      <c r="P64" s="655"/>
      <c r="Q64" s="657"/>
    </row>
    <row r="65" spans="1:17" ht="15.6" x14ac:dyDescent="0.3">
      <c r="A65" s="654"/>
      <c r="B65" s="655"/>
      <c r="C65" s="655"/>
      <c r="D65" s="153"/>
      <c r="E65" s="656"/>
      <c r="F65" s="656"/>
      <c r="G65" s="656"/>
      <c r="H65" s="656"/>
      <c r="I65" s="645"/>
      <c r="J65" s="641"/>
      <c r="K65" s="641"/>
      <c r="L65" s="642"/>
      <c r="M65" s="655"/>
      <c r="N65" s="655"/>
      <c r="O65" s="655"/>
      <c r="P65" s="655"/>
      <c r="Q65" s="657"/>
    </row>
    <row r="66" spans="1:17" ht="18.75" customHeight="1" x14ac:dyDescent="0.3">
      <c r="A66" s="654"/>
      <c r="B66" s="655"/>
      <c r="C66" s="655"/>
      <c r="D66" s="153"/>
      <c r="E66" s="656"/>
      <c r="F66" s="656"/>
      <c r="G66" s="656"/>
      <c r="H66" s="656"/>
      <c r="I66" s="645"/>
      <c r="J66" s="641"/>
      <c r="K66" s="641"/>
      <c r="L66" s="642"/>
      <c r="M66" s="655"/>
      <c r="N66" s="655"/>
      <c r="O66" s="655"/>
      <c r="P66" s="655"/>
      <c r="Q66" s="657"/>
    </row>
    <row r="67" spans="1:17" ht="16.2" thickBot="1" x14ac:dyDescent="0.35">
      <c r="A67" s="673"/>
      <c r="B67" s="674"/>
      <c r="C67" s="674"/>
      <c r="D67" s="154"/>
      <c r="E67" s="675"/>
      <c r="F67" s="675"/>
      <c r="G67" s="675"/>
      <c r="H67" s="675"/>
      <c r="I67" s="676"/>
      <c r="J67" s="677"/>
      <c r="K67" s="677"/>
      <c r="L67" s="678"/>
      <c r="M67" s="674"/>
      <c r="N67" s="674"/>
      <c r="O67" s="674"/>
      <c r="P67" s="674"/>
      <c r="Q67" s="679"/>
    </row>
    <row r="68" spans="1:17" ht="18" x14ac:dyDescent="0.35">
      <c r="A68" s="40"/>
      <c r="B68" s="40"/>
      <c r="C68" s="40"/>
      <c r="D68" s="40"/>
      <c r="E68" s="40"/>
      <c r="F68" s="40"/>
      <c r="G68" s="40"/>
      <c r="H68" s="40"/>
      <c r="I68" s="40"/>
      <c r="J68" s="658" t="s">
        <v>129</v>
      </c>
      <c r="K68" s="659"/>
      <c r="L68" s="659"/>
      <c r="M68" s="659"/>
      <c r="N68" s="659"/>
      <c r="O68" s="660"/>
      <c r="P68" s="661">
        <f>SUM(P43:Q67)</f>
        <v>0</v>
      </c>
      <c r="Q68" s="662"/>
    </row>
    <row r="69" spans="1:17" ht="18.75" customHeight="1" x14ac:dyDescent="0.35">
      <c r="A69" s="40"/>
      <c r="B69" s="40"/>
      <c r="C69" s="40"/>
      <c r="D69" s="40"/>
      <c r="E69" s="40"/>
      <c r="F69" s="40"/>
      <c r="G69" s="40"/>
      <c r="H69" s="40"/>
      <c r="I69" s="40"/>
      <c r="J69" s="663" t="s">
        <v>145</v>
      </c>
      <c r="K69" s="664"/>
      <c r="L69" s="664"/>
      <c r="M69" s="664"/>
      <c r="N69" s="664"/>
      <c r="O69" s="665"/>
      <c r="P69" s="666">
        <f>O29</f>
        <v>0</v>
      </c>
      <c r="Q69" s="667"/>
    </row>
    <row r="70" spans="1:17" ht="17.25" customHeight="1" thickBot="1" x14ac:dyDescent="0.4">
      <c r="J70" s="668" t="s">
        <v>130</v>
      </c>
      <c r="K70" s="669"/>
      <c r="L70" s="669"/>
      <c r="M70" s="669"/>
      <c r="N70" s="669"/>
      <c r="O70" s="670"/>
      <c r="P70" s="671">
        <f>P68-P69</f>
        <v>0</v>
      </c>
      <c r="Q70" s="672"/>
    </row>
    <row r="71" spans="1:17" s="40" customFormat="1" ht="21" customHeight="1" x14ac:dyDescent="0.35">
      <c r="A71" s="155" t="s">
        <v>61</v>
      </c>
      <c r="B71" s="156" t="s">
        <v>144</v>
      </c>
      <c r="C71" s="156"/>
      <c r="D71" s="156"/>
      <c r="E71" s="156"/>
      <c r="F71" s="156"/>
      <c r="G71" s="156"/>
      <c r="H71" s="156"/>
      <c r="I71" s="156"/>
      <c r="J71" s="157"/>
      <c r="K71" s="158"/>
      <c r="L71" s="159"/>
      <c r="M71" s="159"/>
      <c r="N71" s="159"/>
      <c r="O71" s="159"/>
      <c r="P71" s="159"/>
      <c r="Q71" s="159"/>
    </row>
    <row r="72" spans="1:17" s="40" customFormat="1" ht="15" customHeight="1" x14ac:dyDescent="0.35">
      <c r="A72" s="155" t="s">
        <v>57</v>
      </c>
      <c r="B72" s="688" t="s">
        <v>177</v>
      </c>
      <c r="C72" s="688"/>
      <c r="D72" s="688"/>
      <c r="E72" s="688"/>
      <c r="F72" s="688"/>
      <c r="G72" s="688"/>
      <c r="H72" s="688"/>
      <c r="I72" s="688"/>
      <c r="J72" s="688"/>
      <c r="K72" s="688"/>
      <c r="L72" s="688"/>
      <c r="M72" s="688"/>
      <c r="N72" s="688"/>
      <c r="O72" s="688"/>
      <c r="P72" s="688"/>
      <c r="Q72" s="688"/>
    </row>
    <row r="73" spans="1:17" ht="15.75" customHeight="1" x14ac:dyDescent="0.35">
      <c r="A73" s="160" t="s">
        <v>58</v>
      </c>
      <c r="B73" s="689" t="s">
        <v>176</v>
      </c>
      <c r="C73" s="689"/>
      <c r="D73" s="689"/>
      <c r="E73" s="689"/>
      <c r="F73" s="689"/>
      <c r="G73" s="689"/>
      <c r="H73" s="689"/>
      <c r="I73" s="689"/>
      <c r="J73" s="689"/>
      <c r="K73" s="689"/>
      <c r="L73" s="689"/>
      <c r="M73" s="689"/>
      <c r="N73" s="689"/>
      <c r="O73" s="689"/>
      <c r="P73" s="689"/>
      <c r="Q73" s="689"/>
    </row>
    <row r="74" spans="1:17" ht="15.75" customHeight="1" x14ac:dyDescent="0.4">
      <c r="A74" s="96"/>
      <c r="B74" s="689"/>
      <c r="C74" s="689"/>
      <c r="D74" s="689"/>
      <c r="E74" s="689"/>
      <c r="F74" s="689"/>
      <c r="G74" s="689"/>
      <c r="H74" s="689"/>
      <c r="I74" s="689"/>
      <c r="J74" s="689"/>
      <c r="K74" s="689"/>
      <c r="L74" s="689"/>
      <c r="M74" s="689"/>
      <c r="N74" s="689"/>
      <c r="O74" s="689"/>
      <c r="P74" s="689"/>
      <c r="Q74" s="689"/>
    </row>
    <row r="75" spans="1:17" ht="18.75" customHeight="1" x14ac:dyDescent="0.4">
      <c r="A75" s="96"/>
      <c r="B75" s="144"/>
      <c r="C75" s="144"/>
      <c r="D75" s="144"/>
      <c r="E75" s="144"/>
      <c r="F75" s="144"/>
      <c r="G75" s="144"/>
      <c r="H75" s="144"/>
      <c r="I75" s="144"/>
      <c r="J75" s="144"/>
      <c r="K75" s="144"/>
      <c r="L75" s="144"/>
      <c r="M75" s="144"/>
      <c r="N75" s="144"/>
      <c r="O75" s="144"/>
      <c r="P75" s="144"/>
      <c r="Q75" s="144"/>
    </row>
    <row r="76" spans="1:17" ht="18.600000000000001" thickBot="1" x14ac:dyDescent="0.4">
      <c r="B76" s="144"/>
      <c r="C76" s="144"/>
      <c r="D76" s="144"/>
      <c r="E76" s="144"/>
      <c r="F76" s="144"/>
      <c r="G76" s="144"/>
      <c r="H76" s="144"/>
      <c r="I76" s="144"/>
      <c r="J76" s="144"/>
      <c r="K76" s="144"/>
      <c r="L76" s="144"/>
      <c r="M76" s="144"/>
      <c r="N76" s="144"/>
      <c r="O76" s="144"/>
      <c r="P76" s="144"/>
      <c r="Q76" s="144"/>
    </row>
    <row r="77" spans="1:17" ht="40.5" customHeight="1" thickBot="1" x14ac:dyDescent="0.35">
      <c r="A77" s="690" t="s">
        <v>190</v>
      </c>
      <c r="B77" s="691"/>
      <c r="C77" s="691"/>
      <c r="D77" s="691"/>
      <c r="E77" s="691"/>
      <c r="F77" s="691"/>
      <c r="G77" s="691"/>
      <c r="H77" s="691"/>
      <c r="I77" s="691"/>
      <c r="J77" s="691"/>
      <c r="K77" s="691"/>
      <c r="L77" s="691"/>
      <c r="M77" s="691"/>
      <c r="N77" s="691"/>
      <c r="O77" s="691"/>
      <c r="P77" s="691"/>
      <c r="Q77" s="692"/>
    </row>
    <row r="78" spans="1:17" ht="36" customHeight="1" thickBot="1" x14ac:dyDescent="0.35">
      <c r="A78" s="693" t="s">
        <v>33</v>
      </c>
      <c r="B78" s="694"/>
      <c r="C78" s="694"/>
      <c r="D78" s="694"/>
      <c r="E78" s="694"/>
      <c r="F78" s="694"/>
      <c r="G78" s="694"/>
      <c r="H78" s="694"/>
      <c r="I78" s="694"/>
      <c r="J78" s="694"/>
      <c r="K78" s="694"/>
      <c r="L78" s="694"/>
      <c r="M78" s="694"/>
      <c r="N78" s="694"/>
      <c r="O78" s="694"/>
      <c r="P78" s="694"/>
      <c r="Q78" s="695"/>
    </row>
    <row r="79" spans="1:17" ht="36.6" thickBot="1" x14ac:dyDescent="0.35">
      <c r="A79" s="696" t="s">
        <v>7</v>
      </c>
      <c r="B79" s="697"/>
      <c r="C79" s="698" t="s">
        <v>35</v>
      </c>
      <c r="D79" s="161" t="s">
        <v>171</v>
      </c>
      <c r="E79" s="699" t="s">
        <v>26</v>
      </c>
      <c r="F79" s="699"/>
      <c r="G79" s="700" t="s">
        <v>172</v>
      </c>
      <c r="H79" s="700" t="s">
        <v>14</v>
      </c>
      <c r="I79" s="628" t="s">
        <v>14</v>
      </c>
      <c r="J79" s="626" t="s">
        <v>168</v>
      </c>
      <c r="K79" s="626"/>
      <c r="L79" s="627"/>
      <c r="M79" s="701" t="s">
        <v>173</v>
      </c>
      <c r="N79" s="697" t="s">
        <v>146</v>
      </c>
      <c r="O79" s="698"/>
      <c r="P79" s="700" t="s">
        <v>174</v>
      </c>
      <c r="Q79" s="702"/>
    </row>
    <row r="80" spans="1:17" ht="18" x14ac:dyDescent="0.35">
      <c r="A80" s="680"/>
      <c r="B80" s="681"/>
      <c r="C80" s="681"/>
      <c r="D80" s="162"/>
      <c r="E80" s="682"/>
      <c r="F80" s="682"/>
      <c r="G80" s="683"/>
      <c r="H80" s="683"/>
      <c r="I80" s="684"/>
      <c r="J80" s="685"/>
      <c r="K80" s="685"/>
      <c r="L80" s="686"/>
      <c r="M80" s="681"/>
      <c r="N80" s="681"/>
      <c r="O80" s="681"/>
      <c r="P80" s="681"/>
      <c r="Q80" s="687"/>
    </row>
    <row r="81" spans="1:17" ht="18" x14ac:dyDescent="0.35">
      <c r="A81" s="703"/>
      <c r="B81" s="704"/>
      <c r="C81" s="704"/>
      <c r="D81" s="163"/>
      <c r="E81" s="705"/>
      <c r="F81" s="705"/>
      <c r="G81" s="706"/>
      <c r="H81" s="706"/>
      <c r="I81" s="707"/>
      <c r="J81" s="708"/>
      <c r="K81" s="708"/>
      <c r="L81" s="709"/>
      <c r="M81" s="704"/>
      <c r="N81" s="704"/>
      <c r="O81" s="704"/>
      <c r="P81" s="704"/>
      <c r="Q81" s="712"/>
    </row>
    <row r="82" spans="1:17" ht="18" x14ac:dyDescent="0.35">
      <c r="A82" s="703"/>
      <c r="B82" s="704"/>
      <c r="C82" s="704"/>
      <c r="D82" s="163"/>
      <c r="E82" s="705"/>
      <c r="F82" s="705"/>
      <c r="G82" s="706"/>
      <c r="H82" s="706"/>
      <c r="I82" s="707"/>
      <c r="J82" s="708"/>
      <c r="K82" s="708"/>
      <c r="L82" s="709"/>
      <c r="M82" s="704"/>
      <c r="N82" s="704"/>
      <c r="O82" s="704"/>
      <c r="P82" s="710"/>
      <c r="Q82" s="711"/>
    </row>
    <row r="83" spans="1:17" ht="18" x14ac:dyDescent="0.35">
      <c r="A83" s="703"/>
      <c r="B83" s="704"/>
      <c r="C83" s="704"/>
      <c r="D83" s="163"/>
      <c r="E83" s="705"/>
      <c r="F83" s="705"/>
      <c r="G83" s="706"/>
      <c r="H83" s="706"/>
      <c r="I83" s="707"/>
      <c r="J83" s="708"/>
      <c r="K83" s="708"/>
      <c r="L83" s="709"/>
      <c r="M83" s="704"/>
      <c r="N83" s="704"/>
      <c r="O83" s="704"/>
      <c r="P83" s="704"/>
      <c r="Q83" s="712"/>
    </row>
    <row r="84" spans="1:17" ht="18" x14ac:dyDescent="0.35">
      <c r="A84" s="703"/>
      <c r="B84" s="704"/>
      <c r="C84" s="704"/>
      <c r="D84" s="163"/>
      <c r="E84" s="705"/>
      <c r="F84" s="705"/>
      <c r="G84" s="706"/>
      <c r="H84" s="706"/>
      <c r="I84" s="707"/>
      <c r="J84" s="708"/>
      <c r="K84" s="708"/>
      <c r="L84" s="709"/>
      <c r="M84" s="704"/>
      <c r="N84" s="704"/>
      <c r="O84" s="704"/>
      <c r="P84" s="704"/>
      <c r="Q84" s="712"/>
    </row>
    <row r="85" spans="1:17" ht="18" x14ac:dyDescent="0.35">
      <c r="A85" s="703"/>
      <c r="B85" s="704"/>
      <c r="C85" s="704"/>
      <c r="D85" s="163"/>
      <c r="E85" s="705"/>
      <c r="F85" s="705"/>
      <c r="G85" s="706"/>
      <c r="H85" s="706"/>
      <c r="I85" s="707"/>
      <c r="J85" s="708"/>
      <c r="K85" s="708"/>
      <c r="L85" s="709"/>
      <c r="M85" s="704"/>
      <c r="N85" s="704"/>
      <c r="O85" s="704"/>
      <c r="P85" s="704"/>
      <c r="Q85" s="712"/>
    </row>
    <row r="86" spans="1:17" ht="18" x14ac:dyDescent="0.35">
      <c r="A86" s="703"/>
      <c r="B86" s="704"/>
      <c r="C86" s="704"/>
      <c r="D86" s="163"/>
      <c r="E86" s="705"/>
      <c r="F86" s="705"/>
      <c r="G86" s="706"/>
      <c r="H86" s="706"/>
      <c r="I86" s="707"/>
      <c r="J86" s="708"/>
      <c r="K86" s="708"/>
      <c r="L86" s="709"/>
      <c r="M86" s="704"/>
      <c r="N86" s="704"/>
      <c r="O86" s="704"/>
      <c r="P86" s="704"/>
      <c r="Q86" s="712"/>
    </row>
    <row r="87" spans="1:17" ht="18.75" customHeight="1" x14ac:dyDescent="0.35">
      <c r="A87" s="703"/>
      <c r="B87" s="704"/>
      <c r="C87" s="704"/>
      <c r="D87" s="163"/>
      <c r="E87" s="705"/>
      <c r="F87" s="705"/>
      <c r="G87" s="706"/>
      <c r="H87" s="706"/>
      <c r="I87" s="707"/>
      <c r="J87" s="708"/>
      <c r="K87" s="708"/>
      <c r="L87" s="709"/>
      <c r="M87" s="704"/>
      <c r="N87" s="704"/>
      <c r="O87" s="704"/>
      <c r="P87" s="704"/>
      <c r="Q87" s="712"/>
    </row>
    <row r="88" spans="1:17" ht="18.75" customHeight="1" x14ac:dyDescent="0.35">
      <c r="A88" s="703"/>
      <c r="B88" s="704"/>
      <c r="C88" s="704"/>
      <c r="D88" s="163"/>
      <c r="E88" s="705"/>
      <c r="F88" s="705"/>
      <c r="G88" s="706"/>
      <c r="H88" s="706"/>
      <c r="I88" s="707"/>
      <c r="J88" s="708"/>
      <c r="K88" s="708"/>
      <c r="L88" s="709"/>
      <c r="M88" s="704"/>
      <c r="N88" s="704"/>
      <c r="O88" s="704"/>
      <c r="P88" s="704"/>
      <c r="Q88" s="712"/>
    </row>
    <row r="89" spans="1:17" ht="18.75" customHeight="1" x14ac:dyDescent="0.35">
      <c r="A89" s="703"/>
      <c r="B89" s="704"/>
      <c r="C89" s="704"/>
      <c r="D89" s="163"/>
      <c r="E89" s="705"/>
      <c r="F89" s="705"/>
      <c r="G89" s="706"/>
      <c r="H89" s="706"/>
      <c r="I89" s="707"/>
      <c r="J89" s="708"/>
      <c r="K89" s="708"/>
      <c r="L89" s="709"/>
      <c r="M89" s="704"/>
      <c r="N89" s="704"/>
      <c r="O89" s="704"/>
      <c r="P89" s="704"/>
      <c r="Q89" s="712"/>
    </row>
    <row r="90" spans="1:17" s="103" customFormat="1" ht="21.75" customHeight="1" thickBot="1" x14ac:dyDescent="0.4">
      <c r="A90" s="713"/>
      <c r="B90" s="714"/>
      <c r="C90" s="714"/>
      <c r="D90" s="164"/>
      <c r="E90" s="715"/>
      <c r="F90" s="715"/>
      <c r="G90" s="716"/>
      <c r="H90" s="716"/>
      <c r="I90" s="717"/>
      <c r="J90" s="718"/>
      <c r="K90" s="718"/>
      <c r="L90" s="719"/>
      <c r="M90" s="714"/>
      <c r="N90" s="714"/>
      <c r="O90" s="714"/>
      <c r="P90" s="714"/>
      <c r="Q90" s="720"/>
    </row>
    <row r="91" spans="1:17" ht="23.4" x14ac:dyDescent="0.3">
      <c r="A91" s="104" t="s">
        <v>61</v>
      </c>
      <c r="B91" s="721" t="s">
        <v>230</v>
      </c>
      <c r="C91" s="721"/>
      <c r="D91" s="721"/>
      <c r="E91" s="721"/>
      <c r="F91" s="721"/>
      <c r="G91" s="721"/>
      <c r="H91" s="721"/>
      <c r="I91" s="721"/>
      <c r="J91" s="721"/>
      <c r="K91" s="721"/>
      <c r="L91" s="721"/>
      <c r="M91" s="721"/>
      <c r="N91" s="721"/>
      <c r="O91" s="721"/>
      <c r="P91" s="105"/>
      <c r="Q91" s="103"/>
    </row>
    <row r="92" spans="1:17" ht="15" thickBot="1" x14ac:dyDescent="0.35"/>
    <row r="93" spans="1:17" ht="47.25" customHeight="1" thickBot="1" x14ac:dyDescent="0.35">
      <c r="A93" s="637" t="s">
        <v>231</v>
      </c>
      <c r="B93" s="638"/>
      <c r="C93" s="638"/>
      <c r="D93" s="638"/>
      <c r="E93" s="638"/>
      <c r="F93" s="638"/>
      <c r="G93" s="638"/>
      <c r="H93" s="638"/>
      <c r="I93" s="638"/>
      <c r="J93" s="638"/>
      <c r="K93" s="638"/>
      <c r="L93" s="638"/>
      <c r="M93" s="638"/>
      <c r="N93" s="638"/>
      <c r="O93" s="638"/>
      <c r="P93" s="638"/>
      <c r="Q93" s="639"/>
    </row>
    <row r="94" spans="1:17" ht="38.25" customHeight="1" thickBot="1" x14ac:dyDescent="0.35">
      <c r="A94" s="622" t="s">
        <v>33</v>
      </c>
      <c r="B94" s="623"/>
      <c r="C94" s="623"/>
      <c r="D94" s="623"/>
      <c r="E94" s="623"/>
      <c r="F94" s="623"/>
      <c r="G94" s="623"/>
      <c r="H94" s="623"/>
      <c r="I94" s="623"/>
      <c r="J94" s="623"/>
      <c r="K94" s="623"/>
      <c r="L94" s="623"/>
      <c r="M94" s="623"/>
      <c r="N94" s="623"/>
      <c r="O94" s="623"/>
      <c r="P94" s="623"/>
      <c r="Q94" s="624"/>
    </row>
    <row r="95" spans="1:17" ht="36.6" thickBot="1" x14ac:dyDescent="0.35">
      <c r="A95" s="722" t="s">
        <v>7</v>
      </c>
      <c r="B95" s="723"/>
      <c r="C95" s="724"/>
      <c r="D95" s="161" t="s">
        <v>171</v>
      </c>
      <c r="E95" s="628" t="s">
        <v>26</v>
      </c>
      <c r="F95" s="627"/>
      <c r="G95" s="629" t="s">
        <v>172</v>
      </c>
      <c r="H95" s="630"/>
      <c r="I95" s="628" t="s">
        <v>14</v>
      </c>
      <c r="J95" s="626"/>
      <c r="K95" s="626"/>
      <c r="L95" s="627"/>
      <c r="M95" s="628" t="s">
        <v>175</v>
      </c>
      <c r="N95" s="626" t="s">
        <v>146</v>
      </c>
      <c r="O95" s="627"/>
      <c r="P95" s="629" t="s">
        <v>174</v>
      </c>
      <c r="Q95" s="631"/>
    </row>
    <row r="96" spans="1:17" ht="18" x14ac:dyDescent="0.35">
      <c r="A96" s="733"/>
      <c r="B96" s="734"/>
      <c r="C96" s="734"/>
      <c r="D96" s="143"/>
      <c r="E96" s="735"/>
      <c r="F96" s="735"/>
      <c r="G96" s="736"/>
      <c r="H96" s="736"/>
      <c r="I96" s="737"/>
      <c r="J96" s="738"/>
      <c r="K96" s="738"/>
      <c r="L96" s="739"/>
      <c r="M96" s="734"/>
      <c r="N96" s="734"/>
      <c r="O96" s="734"/>
      <c r="P96" s="734"/>
      <c r="Q96" s="740"/>
    </row>
    <row r="97" spans="1:17" ht="18" x14ac:dyDescent="0.35">
      <c r="A97" s="725"/>
      <c r="B97" s="726"/>
      <c r="C97" s="726"/>
      <c r="D97" s="139"/>
      <c r="E97" s="727"/>
      <c r="F97" s="727"/>
      <c r="G97" s="728"/>
      <c r="H97" s="728"/>
      <c r="I97" s="729"/>
      <c r="J97" s="730"/>
      <c r="K97" s="730"/>
      <c r="L97" s="731"/>
      <c r="M97" s="726"/>
      <c r="N97" s="726"/>
      <c r="O97" s="726"/>
      <c r="P97" s="726"/>
      <c r="Q97" s="732"/>
    </row>
    <row r="98" spans="1:17" ht="18" x14ac:dyDescent="0.35">
      <c r="A98" s="725"/>
      <c r="B98" s="726"/>
      <c r="C98" s="726"/>
      <c r="D98" s="139"/>
      <c r="E98" s="727"/>
      <c r="F98" s="727"/>
      <c r="G98" s="728"/>
      <c r="H98" s="728"/>
      <c r="I98" s="729"/>
      <c r="J98" s="730"/>
      <c r="K98" s="730"/>
      <c r="L98" s="731"/>
      <c r="M98" s="726"/>
      <c r="N98" s="726"/>
      <c r="O98" s="726"/>
      <c r="P98" s="726"/>
      <c r="Q98" s="732"/>
    </row>
    <row r="99" spans="1:17" ht="18" x14ac:dyDescent="0.35">
      <c r="A99" s="725"/>
      <c r="B99" s="726"/>
      <c r="C99" s="726"/>
      <c r="D99" s="139"/>
      <c r="E99" s="727"/>
      <c r="F99" s="727"/>
      <c r="G99" s="728"/>
      <c r="H99" s="728"/>
      <c r="I99" s="729"/>
      <c r="J99" s="730"/>
      <c r="K99" s="730"/>
      <c r="L99" s="731"/>
      <c r="M99" s="726"/>
      <c r="N99" s="726"/>
      <c r="O99" s="726"/>
      <c r="P99" s="726"/>
      <c r="Q99" s="732"/>
    </row>
    <row r="100" spans="1:17" ht="18" x14ac:dyDescent="0.35">
      <c r="A100" s="725"/>
      <c r="B100" s="726"/>
      <c r="C100" s="726"/>
      <c r="D100" s="139"/>
      <c r="E100" s="727"/>
      <c r="F100" s="727"/>
      <c r="G100" s="728"/>
      <c r="H100" s="728"/>
      <c r="I100" s="729"/>
      <c r="J100" s="730"/>
      <c r="K100" s="730"/>
      <c r="L100" s="731"/>
      <c r="M100" s="726"/>
      <c r="N100" s="726"/>
      <c r="O100" s="726"/>
      <c r="P100" s="726"/>
      <c r="Q100" s="732"/>
    </row>
    <row r="101" spans="1:17" ht="18" x14ac:dyDescent="0.35">
      <c r="A101" s="725"/>
      <c r="B101" s="726"/>
      <c r="C101" s="726"/>
      <c r="D101" s="139"/>
      <c r="E101" s="727"/>
      <c r="F101" s="727"/>
      <c r="G101" s="728"/>
      <c r="H101" s="728"/>
      <c r="I101" s="729"/>
      <c r="J101" s="730"/>
      <c r="K101" s="730"/>
      <c r="L101" s="731"/>
      <c r="M101" s="726"/>
      <c r="N101" s="726"/>
      <c r="O101" s="726"/>
      <c r="P101" s="726"/>
      <c r="Q101" s="732"/>
    </row>
    <row r="102" spans="1:17" ht="18" x14ac:dyDescent="0.35">
      <c r="A102" s="725"/>
      <c r="B102" s="726"/>
      <c r="C102" s="726"/>
      <c r="D102" s="139"/>
      <c r="E102" s="727"/>
      <c r="F102" s="727"/>
      <c r="G102" s="728"/>
      <c r="H102" s="728"/>
      <c r="I102" s="729"/>
      <c r="J102" s="730"/>
      <c r="K102" s="730"/>
      <c r="L102" s="731"/>
      <c r="M102" s="726"/>
      <c r="N102" s="726"/>
      <c r="O102" s="726"/>
      <c r="P102" s="726"/>
      <c r="Q102" s="732"/>
    </row>
    <row r="103" spans="1:17" ht="18" x14ac:dyDescent="0.35">
      <c r="A103" s="725"/>
      <c r="B103" s="726"/>
      <c r="C103" s="726"/>
      <c r="D103" s="139"/>
      <c r="E103" s="727"/>
      <c r="F103" s="727"/>
      <c r="G103" s="728"/>
      <c r="H103" s="728"/>
      <c r="I103" s="729"/>
      <c r="J103" s="730"/>
      <c r="K103" s="730"/>
      <c r="L103" s="731"/>
      <c r="M103" s="726"/>
      <c r="N103" s="726"/>
      <c r="O103" s="726"/>
      <c r="P103" s="726"/>
      <c r="Q103" s="732"/>
    </row>
    <row r="104" spans="1:17" ht="18.75" customHeight="1" x14ac:dyDescent="0.35">
      <c r="A104" s="725"/>
      <c r="B104" s="726"/>
      <c r="C104" s="726"/>
      <c r="D104" s="139"/>
      <c r="E104" s="727"/>
      <c r="F104" s="727"/>
      <c r="G104" s="728"/>
      <c r="H104" s="728"/>
      <c r="I104" s="729"/>
      <c r="J104" s="730"/>
      <c r="K104" s="730"/>
      <c r="L104" s="731"/>
      <c r="M104" s="726"/>
      <c r="N104" s="726"/>
      <c r="O104" s="726"/>
      <c r="P104" s="726"/>
      <c r="Q104" s="732"/>
    </row>
    <row r="105" spans="1:17" ht="23.4" x14ac:dyDescent="0.35">
      <c r="A105" s="90" t="s">
        <v>61</v>
      </c>
      <c r="B105" s="99" t="s">
        <v>221</v>
      </c>
      <c r="C105" s="99"/>
      <c r="D105" s="99"/>
      <c r="E105" s="99"/>
      <c r="F105" s="99"/>
      <c r="G105" s="99"/>
      <c r="H105" s="99"/>
      <c r="I105" s="66"/>
      <c r="J105" s="85"/>
    </row>
    <row r="106" spans="1:17" ht="23.4" x14ac:dyDescent="0.35">
      <c r="A106" s="90"/>
      <c r="B106" s="99"/>
      <c r="C106" s="99"/>
      <c r="D106" s="99"/>
      <c r="E106" s="99"/>
      <c r="F106" s="99"/>
      <c r="G106" s="99"/>
      <c r="H106" s="99"/>
      <c r="I106" s="66"/>
      <c r="J106" s="85"/>
    </row>
    <row r="107" spans="1:17" ht="15.6" customHeight="1" x14ac:dyDescent="0.35">
      <c r="A107" s="90"/>
      <c r="B107" s="741" t="s">
        <v>232</v>
      </c>
      <c r="C107" s="741"/>
      <c r="D107" s="741"/>
      <c r="E107" s="741"/>
      <c r="F107" s="741"/>
      <c r="G107" s="741"/>
      <c r="H107" s="741"/>
      <c r="I107" s="741"/>
      <c r="J107" s="741"/>
      <c r="K107" s="741"/>
      <c r="L107" s="741"/>
      <c r="M107" s="741"/>
      <c r="N107" s="741"/>
      <c r="O107" s="741"/>
    </row>
    <row r="108" spans="1:17" ht="15.75" customHeight="1" x14ac:dyDescent="0.35">
      <c r="A108" s="90"/>
      <c r="B108" s="742" t="s">
        <v>233</v>
      </c>
      <c r="C108" s="742"/>
      <c r="D108" s="742"/>
      <c r="E108" s="742"/>
      <c r="F108" s="742"/>
      <c r="G108" s="742"/>
      <c r="H108" s="742"/>
      <c r="I108" s="742"/>
      <c r="J108" s="742"/>
      <c r="K108" s="742"/>
      <c r="L108" s="742"/>
      <c r="M108" s="742"/>
      <c r="N108" s="742"/>
      <c r="O108" s="742"/>
      <c r="P108" s="742"/>
      <c r="Q108" s="742"/>
    </row>
    <row r="109" spans="1:17" ht="15.75" customHeight="1" x14ac:dyDescent="0.35">
      <c r="B109" s="138"/>
      <c r="C109" s="138"/>
      <c r="D109" s="138"/>
      <c r="E109" s="138"/>
      <c r="F109" s="138"/>
      <c r="G109" s="138"/>
      <c r="H109" s="138"/>
      <c r="I109" s="138"/>
      <c r="J109" s="138"/>
      <c r="K109" s="138"/>
      <c r="L109" s="138"/>
      <c r="M109" s="138"/>
      <c r="N109" s="138"/>
      <c r="O109" s="138"/>
      <c r="P109" s="138"/>
      <c r="Q109" s="138"/>
    </row>
    <row r="110" spans="1:17" ht="15.75" customHeight="1" x14ac:dyDescent="0.3">
      <c r="B110" s="743" t="s">
        <v>234</v>
      </c>
      <c r="C110" s="744"/>
      <c r="D110" s="744"/>
      <c r="E110" s="744"/>
      <c r="F110" s="744"/>
      <c r="G110" s="744"/>
      <c r="H110" s="744"/>
      <c r="I110" s="744"/>
      <c r="J110" s="744"/>
      <c r="K110" s="744"/>
      <c r="L110" s="744"/>
      <c r="M110" s="744"/>
      <c r="N110" s="744"/>
      <c r="O110" s="744"/>
      <c r="P110" s="744"/>
      <c r="Q110" s="744"/>
    </row>
    <row r="111" spans="1:17" ht="15.75" customHeight="1" x14ac:dyDescent="0.3">
      <c r="B111" s="744"/>
      <c r="C111" s="744"/>
      <c r="D111" s="744"/>
      <c r="E111" s="744"/>
      <c r="F111" s="744"/>
      <c r="G111" s="744"/>
      <c r="H111" s="744"/>
      <c r="I111" s="744"/>
      <c r="J111" s="744"/>
      <c r="K111" s="744"/>
      <c r="L111" s="744"/>
      <c r="M111" s="744"/>
      <c r="N111" s="744"/>
      <c r="O111" s="744"/>
      <c r="P111" s="744"/>
      <c r="Q111" s="744"/>
    </row>
    <row r="112" spans="1:17" ht="15.75" customHeight="1" x14ac:dyDescent="0.35">
      <c r="A112" s="97" t="s">
        <v>167</v>
      </c>
      <c r="B112" s="745" t="s">
        <v>235</v>
      </c>
      <c r="C112" s="745"/>
      <c r="D112" s="745"/>
      <c r="E112" s="745"/>
      <c r="F112" s="745"/>
      <c r="G112" s="745"/>
      <c r="H112" s="745"/>
      <c r="I112" s="745"/>
      <c r="J112" s="745"/>
      <c r="K112" s="745"/>
      <c r="L112" s="745"/>
      <c r="M112" s="745"/>
      <c r="N112" s="745"/>
      <c r="O112" s="745"/>
      <c r="P112" s="745"/>
    </row>
    <row r="113" spans="1:16" ht="15.75" customHeight="1" x14ac:dyDescent="0.3">
      <c r="B113" s="746" t="s">
        <v>236</v>
      </c>
      <c r="C113" s="746"/>
      <c r="D113" s="746"/>
      <c r="E113" s="746"/>
      <c r="F113" s="746"/>
      <c r="G113" s="746"/>
      <c r="H113" s="746"/>
      <c r="I113" s="746"/>
      <c r="J113" s="746"/>
      <c r="K113" s="746"/>
      <c r="L113" s="746"/>
      <c r="M113" s="746"/>
      <c r="N113" s="746"/>
      <c r="O113" s="746"/>
      <c r="P113" s="746"/>
    </row>
    <row r="114" spans="1:16" ht="15.75" customHeight="1" x14ac:dyDescent="0.3">
      <c r="A114" s="165" t="s">
        <v>237</v>
      </c>
      <c r="B114" s="746" t="s">
        <v>238</v>
      </c>
      <c r="C114" s="746"/>
      <c r="D114" s="746"/>
      <c r="E114" s="746"/>
      <c r="F114" s="746"/>
      <c r="G114" s="746"/>
      <c r="H114" s="746"/>
      <c r="I114" s="746"/>
      <c r="J114" s="746"/>
      <c r="K114" s="746"/>
      <c r="L114" s="746"/>
      <c r="M114" s="746"/>
      <c r="N114" s="746"/>
      <c r="O114" s="746"/>
      <c r="P114" s="746"/>
    </row>
    <row r="115" spans="1:16" ht="16.5" customHeight="1" x14ac:dyDescent="0.3">
      <c r="B115" s="759" t="s">
        <v>239</v>
      </c>
      <c r="C115" s="759"/>
      <c r="D115" s="759"/>
      <c r="E115" s="759"/>
      <c r="F115" s="759"/>
      <c r="G115" s="759"/>
      <c r="H115" s="759"/>
      <c r="I115" s="759"/>
      <c r="J115" s="759"/>
      <c r="K115" s="759"/>
      <c r="L115" s="759"/>
      <c r="M115" s="759"/>
      <c r="N115" s="759"/>
      <c r="O115" s="759"/>
      <c r="P115" s="759"/>
    </row>
    <row r="116" spans="1:16" ht="15.75" customHeight="1" thickBot="1" x14ac:dyDescent="0.4">
      <c r="B116" s="760"/>
      <c r="C116" s="760"/>
      <c r="D116" s="760"/>
      <c r="E116" s="760"/>
      <c r="F116" s="760"/>
      <c r="G116" s="760"/>
    </row>
    <row r="117" spans="1:16" ht="15.75" customHeight="1" x14ac:dyDescent="0.3">
      <c r="B117" s="761" t="s">
        <v>193</v>
      </c>
      <c r="C117" s="762"/>
      <c r="D117" s="763" t="s">
        <v>8</v>
      </c>
      <c r="E117" s="766" t="s">
        <v>155</v>
      </c>
      <c r="F117" s="763"/>
      <c r="G117" s="769" t="s">
        <v>156</v>
      </c>
      <c r="H117" s="59"/>
      <c r="J117" s="772" t="s">
        <v>194</v>
      </c>
      <c r="K117" s="773"/>
      <c r="L117" s="774" t="s">
        <v>8</v>
      </c>
      <c r="M117" s="766" t="s">
        <v>155</v>
      </c>
      <c r="N117" s="763"/>
      <c r="O117" s="769" t="s">
        <v>156</v>
      </c>
    </row>
    <row r="118" spans="1:16" ht="19.2" customHeight="1" x14ac:dyDescent="0.3">
      <c r="B118" s="747" t="s">
        <v>240</v>
      </c>
      <c r="C118" s="748"/>
      <c r="D118" s="764"/>
      <c r="E118" s="767"/>
      <c r="F118" s="764"/>
      <c r="G118" s="770"/>
      <c r="H118" s="91"/>
      <c r="J118" s="747" t="s">
        <v>240</v>
      </c>
      <c r="K118" s="748"/>
      <c r="L118" s="775"/>
      <c r="M118" s="767"/>
      <c r="N118" s="764"/>
      <c r="O118" s="770"/>
    </row>
    <row r="119" spans="1:16" ht="34.950000000000003" customHeight="1" thickBot="1" x14ac:dyDescent="0.35">
      <c r="B119" s="749"/>
      <c r="C119" s="750"/>
      <c r="D119" s="765"/>
      <c r="E119" s="768"/>
      <c r="F119" s="765"/>
      <c r="G119" s="771"/>
      <c r="H119" s="91"/>
      <c r="J119" s="751"/>
      <c r="K119" s="752"/>
      <c r="L119" s="776"/>
      <c r="M119" s="768"/>
      <c r="N119" s="765"/>
      <c r="O119" s="771"/>
    </row>
    <row r="120" spans="1:16" ht="18.600000000000001" thickBot="1" x14ac:dyDescent="0.4">
      <c r="B120" s="753" t="s">
        <v>159</v>
      </c>
      <c r="C120" s="754"/>
      <c r="D120" s="132">
        <v>2.5</v>
      </c>
      <c r="E120" s="755"/>
      <c r="F120" s="756"/>
      <c r="G120" s="136">
        <f>D120*E120</f>
        <v>0</v>
      </c>
      <c r="H120" s="91"/>
      <c r="J120" s="757" t="s">
        <v>159</v>
      </c>
      <c r="K120" s="758"/>
      <c r="L120" s="132">
        <v>2.5</v>
      </c>
      <c r="M120" s="755"/>
      <c r="N120" s="756"/>
      <c r="O120" s="136">
        <f t="shared" ref="O120:O126" si="1">L120*M120</f>
        <v>0</v>
      </c>
    </row>
    <row r="121" spans="1:16" ht="18.600000000000001" thickBot="1" x14ac:dyDescent="0.4">
      <c r="B121" s="777" t="s">
        <v>158</v>
      </c>
      <c r="C121" s="778"/>
      <c r="D121" s="133">
        <v>5</v>
      </c>
      <c r="E121" s="779"/>
      <c r="F121" s="780"/>
      <c r="G121" s="136">
        <f t="shared" ref="G121:G125" si="2">D121*E121</f>
        <v>0</v>
      </c>
      <c r="H121" s="92"/>
      <c r="J121" s="781" t="s">
        <v>158</v>
      </c>
      <c r="K121" s="782"/>
      <c r="L121" s="133">
        <v>5</v>
      </c>
      <c r="M121" s="779"/>
      <c r="N121" s="780"/>
      <c r="O121" s="136">
        <f t="shared" si="1"/>
        <v>0</v>
      </c>
    </row>
    <row r="122" spans="1:16" ht="18.600000000000001" thickBot="1" x14ac:dyDescent="0.4">
      <c r="B122" s="783" t="s">
        <v>160</v>
      </c>
      <c r="C122" s="784"/>
      <c r="D122" s="134">
        <v>1.5</v>
      </c>
      <c r="E122" s="779"/>
      <c r="F122" s="780"/>
      <c r="G122" s="136">
        <f t="shared" si="2"/>
        <v>0</v>
      </c>
      <c r="H122" s="92"/>
      <c r="J122" s="785" t="s">
        <v>160</v>
      </c>
      <c r="K122" s="786"/>
      <c r="L122" s="134">
        <v>1.5</v>
      </c>
      <c r="M122" s="779"/>
      <c r="N122" s="780"/>
      <c r="O122" s="136">
        <f t="shared" si="1"/>
        <v>0</v>
      </c>
    </row>
    <row r="123" spans="1:16" ht="19.5" customHeight="1" thickBot="1" x14ac:dyDescent="0.4">
      <c r="B123" s="777" t="s">
        <v>161</v>
      </c>
      <c r="C123" s="778"/>
      <c r="D123" s="133">
        <v>3</v>
      </c>
      <c r="E123" s="779"/>
      <c r="F123" s="780"/>
      <c r="G123" s="136">
        <f t="shared" si="2"/>
        <v>0</v>
      </c>
      <c r="H123" s="91"/>
      <c r="J123" s="781" t="s">
        <v>161</v>
      </c>
      <c r="K123" s="782"/>
      <c r="L123" s="133">
        <v>3</v>
      </c>
      <c r="M123" s="779"/>
      <c r="N123" s="780"/>
      <c r="O123" s="136">
        <f t="shared" si="1"/>
        <v>0</v>
      </c>
    </row>
    <row r="124" spans="1:16" ht="19.5" customHeight="1" thickBot="1" x14ac:dyDescent="0.4">
      <c r="B124" s="783" t="s">
        <v>162</v>
      </c>
      <c r="C124" s="784"/>
      <c r="D124" s="134">
        <v>1</v>
      </c>
      <c r="E124" s="779"/>
      <c r="F124" s="780"/>
      <c r="G124" s="136">
        <f t="shared" si="2"/>
        <v>0</v>
      </c>
      <c r="H124" s="91"/>
      <c r="J124" s="785" t="s">
        <v>162</v>
      </c>
      <c r="K124" s="786"/>
      <c r="L124" s="134">
        <v>1</v>
      </c>
      <c r="M124" s="779"/>
      <c r="N124" s="780"/>
      <c r="O124" s="136">
        <f t="shared" si="1"/>
        <v>0</v>
      </c>
    </row>
    <row r="125" spans="1:16" ht="18.600000000000001" thickBot="1" x14ac:dyDescent="0.4">
      <c r="B125" s="777" t="s">
        <v>163</v>
      </c>
      <c r="C125" s="778"/>
      <c r="D125" s="133">
        <v>3</v>
      </c>
      <c r="E125" s="779"/>
      <c r="F125" s="780"/>
      <c r="G125" s="136">
        <f t="shared" si="2"/>
        <v>0</v>
      </c>
      <c r="H125" s="93"/>
      <c r="J125" s="781" t="s">
        <v>163</v>
      </c>
      <c r="K125" s="782"/>
      <c r="L125" s="133">
        <v>3</v>
      </c>
      <c r="M125" s="779"/>
      <c r="N125" s="780"/>
      <c r="O125" s="136">
        <f t="shared" si="1"/>
        <v>0</v>
      </c>
    </row>
    <row r="126" spans="1:16" ht="15" customHeight="1" thickBot="1" x14ac:dyDescent="0.4">
      <c r="B126" s="801" t="s">
        <v>11</v>
      </c>
      <c r="C126" s="802"/>
      <c r="D126" s="135">
        <v>1</v>
      </c>
      <c r="E126" s="803"/>
      <c r="F126" s="804"/>
      <c r="G126" s="137">
        <v>0</v>
      </c>
      <c r="J126" s="805" t="s">
        <v>11</v>
      </c>
      <c r="K126" s="806"/>
      <c r="L126" s="135">
        <v>1</v>
      </c>
      <c r="M126" s="803"/>
      <c r="N126" s="804"/>
      <c r="O126" s="136">
        <f t="shared" si="1"/>
        <v>0</v>
      </c>
    </row>
    <row r="127" spans="1:16" ht="16.5" customHeight="1" x14ac:dyDescent="0.3">
      <c r="B127" s="787" t="s">
        <v>157</v>
      </c>
      <c r="C127" s="788"/>
      <c r="E127" s="791">
        <f>SUM(E120:F126)</f>
        <v>0</v>
      </c>
      <c r="F127" s="792"/>
      <c r="G127" s="795">
        <f>SUM(G120:G126)</f>
        <v>0</v>
      </c>
      <c r="J127" s="797" t="s">
        <v>157</v>
      </c>
      <c r="K127" s="798"/>
      <c r="M127" s="791">
        <f>SUM(M120:N126)</f>
        <v>0</v>
      </c>
      <c r="N127" s="792"/>
      <c r="O127" s="795">
        <f>SUM(O120:O126)</f>
        <v>0</v>
      </c>
    </row>
    <row r="128" spans="1:16" ht="15" thickBot="1" x14ac:dyDescent="0.35">
      <c r="B128" s="789"/>
      <c r="C128" s="790"/>
      <c r="E128" s="793"/>
      <c r="F128" s="794"/>
      <c r="G128" s="796"/>
      <c r="J128" s="799"/>
      <c r="K128" s="800"/>
      <c r="M128" s="793"/>
      <c r="N128" s="794"/>
      <c r="O128" s="796"/>
    </row>
    <row r="129" spans="2:15" ht="15.75" customHeight="1" thickBot="1" x14ac:dyDescent="0.35"/>
    <row r="130" spans="2:15" ht="15.75" customHeight="1" x14ac:dyDescent="0.3">
      <c r="B130" s="761" t="s">
        <v>123</v>
      </c>
      <c r="C130" s="762"/>
      <c r="D130" s="774" t="s">
        <v>8</v>
      </c>
      <c r="E130" s="766" t="s">
        <v>155</v>
      </c>
      <c r="F130" s="763"/>
      <c r="G130" s="769" t="s">
        <v>156</v>
      </c>
      <c r="J130" s="772" t="s">
        <v>124</v>
      </c>
      <c r="K130" s="773"/>
      <c r="L130" s="774" t="s">
        <v>8</v>
      </c>
      <c r="M130" s="766" t="s">
        <v>155</v>
      </c>
      <c r="N130" s="763"/>
      <c r="O130" s="769" t="s">
        <v>156</v>
      </c>
    </row>
    <row r="131" spans="2:15" ht="20.399999999999999" customHeight="1" x14ac:dyDescent="0.3">
      <c r="B131" s="747" t="s">
        <v>240</v>
      </c>
      <c r="C131" s="748"/>
      <c r="D131" s="775"/>
      <c r="E131" s="767"/>
      <c r="F131" s="764"/>
      <c r="G131" s="770"/>
      <c r="J131" s="747" t="s">
        <v>240</v>
      </c>
      <c r="K131" s="748"/>
      <c r="L131" s="775"/>
      <c r="M131" s="767"/>
      <c r="N131" s="764"/>
      <c r="O131" s="770"/>
    </row>
    <row r="132" spans="2:15" ht="36" customHeight="1" thickBot="1" x14ac:dyDescent="0.35">
      <c r="B132" s="749"/>
      <c r="C132" s="750"/>
      <c r="D132" s="776"/>
      <c r="E132" s="768"/>
      <c r="F132" s="765"/>
      <c r="G132" s="771"/>
      <c r="J132" s="751"/>
      <c r="K132" s="752"/>
      <c r="L132" s="776"/>
      <c r="M132" s="768"/>
      <c r="N132" s="765"/>
      <c r="O132" s="771"/>
    </row>
    <row r="133" spans="2:15" ht="18.600000000000001" thickBot="1" x14ac:dyDescent="0.4">
      <c r="B133" s="807" t="s">
        <v>159</v>
      </c>
      <c r="C133" s="808"/>
      <c r="D133" s="132">
        <v>2.5</v>
      </c>
      <c r="E133" s="755"/>
      <c r="F133" s="756"/>
      <c r="G133" s="136">
        <f>D133*E133</f>
        <v>0</v>
      </c>
      <c r="J133" s="757" t="s">
        <v>159</v>
      </c>
      <c r="K133" s="758"/>
      <c r="L133" s="132">
        <v>2.5</v>
      </c>
      <c r="M133" s="755"/>
      <c r="N133" s="756"/>
      <c r="O133" s="136">
        <f t="shared" ref="O133:O139" si="3">L133*M133</f>
        <v>0</v>
      </c>
    </row>
    <row r="134" spans="2:15" ht="18.600000000000001" thickBot="1" x14ac:dyDescent="0.4">
      <c r="B134" s="777" t="s">
        <v>158</v>
      </c>
      <c r="C134" s="778"/>
      <c r="D134" s="133">
        <v>5</v>
      </c>
      <c r="E134" s="779"/>
      <c r="F134" s="780"/>
      <c r="G134" s="136">
        <f t="shared" ref="G134:G139" si="4">D134*E134</f>
        <v>0</v>
      </c>
      <c r="J134" s="781" t="s">
        <v>158</v>
      </c>
      <c r="K134" s="782"/>
      <c r="L134" s="133">
        <v>5</v>
      </c>
      <c r="M134" s="779"/>
      <c r="N134" s="780"/>
      <c r="O134" s="136">
        <f t="shared" si="3"/>
        <v>0</v>
      </c>
    </row>
    <row r="135" spans="2:15" ht="18.600000000000001" thickBot="1" x14ac:dyDescent="0.4">
      <c r="B135" s="783" t="s">
        <v>160</v>
      </c>
      <c r="C135" s="784"/>
      <c r="D135" s="134">
        <v>1.5</v>
      </c>
      <c r="E135" s="779"/>
      <c r="F135" s="780"/>
      <c r="G135" s="136">
        <f t="shared" si="4"/>
        <v>0</v>
      </c>
      <c r="J135" s="785" t="s">
        <v>160</v>
      </c>
      <c r="K135" s="786"/>
      <c r="L135" s="134">
        <v>1.5</v>
      </c>
      <c r="M135" s="779"/>
      <c r="N135" s="780"/>
      <c r="O135" s="136">
        <f t="shared" si="3"/>
        <v>0</v>
      </c>
    </row>
    <row r="136" spans="2:15" ht="18.600000000000001" thickBot="1" x14ac:dyDescent="0.4">
      <c r="B136" s="777" t="s">
        <v>161</v>
      </c>
      <c r="C136" s="778"/>
      <c r="D136" s="133">
        <v>3</v>
      </c>
      <c r="E136" s="779"/>
      <c r="F136" s="780"/>
      <c r="G136" s="136">
        <f t="shared" si="4"/>
        <v>0</v>
      </c>
      <c r="J136" s="781" t="s">
        <v>161</v>
      </c>
      <c r="K136" s="782"/>
      <c r="L136" s="133">
        <v>3</v>
      </c>
      <c r="M136" s="779"/>
      <c r="N136" s="780"/>
      <c r="O136" s="136">
        <f t="shared" si="3"/>
        <v>0</v>
      </c>
    </row>
    <row r="137" spans="2:15" ht="18.600000000000001" thickBot="1" x14ac:dyDescent="0.4">
      <c r="B137" s="783" t="s">
        <v>162</v>
      </c>
      <c r="C137" s="784"/>
      <c r="D137" s="134">
        <v>1</v>
      </c>
      <c r="E137" s="779"/>
      <c r="F137" s="780"/>
      <c r="G137" s="136">
        <f t="shared" si="4"/>
        <v>0</v>
      </c>
      <c r="J137" s="785" t="s">
        <v>162</v>
      </c>
      <c r="K137" s="786"/>
      <c r="L137" s="134">
        <v>1</v>
      </c>
      <c r="M137" s="779"/>
      <c r="N137" s="780"/>
      <c r="O137" s="136">
        <f t="shared" si="3"/>
        <v>0</v>
      </c>
    </row>
    <row r="138" spans="2:15" ht="18.600000000000001" thickBot="1" x14ac:dyDescent="0.4">
      <c r="B138" s="777" t="s">
        <v>163</v>
      </c>
      <c r="C138" s="778"/>
      <c r="D138" s="133">
        <v>3</v>
      </c>
      <c r="E138" s="779"/>
      <c r="F138" s="780"/>
      <c r="G138" s="136">
        <f t="shared" si="4"/>
        <v>0</v>
      </c>
      <c r="J138" s="781" t="s">
        <v>163</v>
      </c>
      <c r="K138" s="782"/>
      <c r="L138" s="133">
        <v>3</v>
      </c>
      <c r="M138" s="779"/>
      <c r="N138" s="780"/>
      <c r="O138" s="136">
        <f t="shared" si="3"/>
        <v>0</v>
      </c>
    </row>
    <row r="139" spans="2:15" ht="15" customHeight="1" thickBot="1" x14ac:dyDescent="0.4">
      <c r="B139" s="801" t="s">
        <v>11</v>
      </c>
      <c r="C139" s="802"/>
      <c r="D139" s="135">
        <v>1</v>
      </c>
      <c r="E139" s="803"/>
      <c r="F139" s="804"/>
      <c r="G139" s="136">
        <f t="shared" si="4"/>
        <v>0</v>
      </c>
      <c r="J139" s="805" t="s">
        <v>11</v>
      </c>
      <c r="K139" s="806"/>
      <c r="L139" s="135">
        <v>1</v>
      </c>
      <c r="M139" s="803"/>
      <c r="N139" s="804"/>
      <c r="O139" s="136">
        <f t="shared" si="3"/>
        <v>0</v>
      </c>
    </row>
    <row r="140" spans="2:15" ht="15.75" customHeight="1" x14ac:dyDescent="0.3">
      <c r="B140" s="787" t="s">
        <v>157</v>
      </c>
      <c r="C140" s="788"/>
      <c r="E140" s="791">
        <f>SUM(E133:F139)</f>
        <v>0</v>
      </c>
      <c r="F140" s="792"/>
      <c r="G140" s="795">
        <f>SUM(G133:G139)</f>
        <v>0</v>
      </c>
      <c r="J140" s="797" t="s">
        <v>157</v>
      </c>
      <c r="K140" s="798"/>
      <c r="M140" s="791">
        <f>SUM(M133:N139)</f>
        <v>0</v>
      </c>
      <c r="N140" s="792"/>
      <c r="O140" s="795">
        <f>SUM(O133:O139)</f>
        <v>0</v>
      </c>
    </row>
    <row r="141" spans="2:15" ht="15" thickBot="1" x14ac:dyDescent="0.35">
      <c r="B141" s="789"/>
      <c r="C141" s="790"/>
      <c r="E141" s="793"/>
      <c r="F141" s="794"/>
      <c r="G141" s="796"/>
      <c r="J141" s="799"/>
      <c r="K141" s="800"/>
      <c r="M141" s="793"/>
      <c r="N141" s="794"/>
      <c r="O141" s="796"/>
    </row>
    <row r="143" spans="2:15" ht="21" customHeight="1" x14ac:dyDescent="0.35">
      <c r="B143" s="809" t="s">
        <v>240</v>
      </c>
      <c r="C143" s="748"/>
      <c r="D143" s="810" t="s">
        <v>241</v>
      </c>
      <c r="E143" s="810"/>
      <c r="F143" s="810"/>
      <c r="G143" s="810"/>
      <c r="H143" s="810"/>
      <c r="I143" s="810"/>
      <c r="J143" s="810"/>
      <c r="K143" s="810"/>
      <c r="L143" s="810"/>
      <c r="M143" s="810"/>
      <c r="N143" s="810"/>
      <c r="O143" s="811"/>
    </row>
    <row r="144" spans="2:15" ht="21" customHeight="1" x14ac:dyDescent="0.35">
      <c r="B144" s="166"/>
      <c r="C144" s="166"/>
      <c r="D144" s="167"/>
      <c r="E144" s="167"/>
      <c r="F144" s="167"/>
      <c r="G144" s="167"/>
      <c r="H144" s="167"/>
      <c r="I144" s="167"/>
      <c r="J144" s="167"/>
      <c r="K144" s="167"/>
      <c r="L144" s="167"/>
      <c r="M144" s="167"/>
      <c r="N144" s="167"/>
      <c r="O144" s="167"/>
    </row>
    <row r="145" spans="1:17" ht="18" x14ac:dyDescent="0.35">
      <c r="B145" s="98"/>
      <c r="C145" s="98"/>
      <c r="D145" s="98"/>
      <c r="E145" s="98"/>
      <c r="F145" s="98"/>
      <c r="G145" s="98"/>
      <c r="H145" s="98"/>
      <c r="I145" s="98"/>
      <c r="J145" s="98"/>
      <c r="K145" s="98"/>
      <c r="L145" s="98"/>
      <c r="M145" s="98"/>
      <c r="N145" s="98"/>
      <c r="O145" s="98"/>
    </row>
    <row r="146" spans="1:17" ht="21.75" customHeight="1" x14ac:dyDescent="0.35">
      <c r="A146" s="40"/>
      <c r="B146" s="812"/>
      <c r="C146" s="812"/>
      <c r="D146" s="812"/>
      <c r="E146" s="812"/>
      <c r="F146" s="812"/>
      <c r="G146" s="812"/>
      <c r="H146" s="812"/>
      <c r="I146" s="812"/>
      <c r="J146" s="812"/>
      <c r="K146" s="812"/>
      <c r="L146" s="812"/>
      <c r="M146" s="812"/>
      <c r="N146" s="812"/>
      <c r="O146" s="812"/>
      <c r="P146" s="812"/>
      <c r="Q146" s="812"/>
    </row>
    <row r="147" spans="1:17" ht="15.75" customHeight="1" thickBot="1" x14ac:dyDescent="0.35"/>
    <row r="148" spans="1:17" ht="17.399999999999999" customHeight="1" x14ac:dyDescent="0.3">
      <c r="B148" s="761" t="s">
        <v>125</v>
      </c>
      <c r="C148" s="762"/>
      <c r="D148" s="774" t="s">
        <v>8</v>
      </c>
      <c r="E148" s="766" t="s">
        <v>155</v>
      </c>
      <c r="F148" s="763"/>
      <c r="G148" s="769" t="s">
        <v>156</v>
      </c>
      <c r="J148" s="772" t="s">
        <v>126</v>
      </c>
      <c r="K148" s="773"/>
      <c r="L148" s="774" t="s">
        <v>8</v>
      </c>
      <c r="M148" s="766" t="s">
        <v>155</v>
      </c>
      <c r="N148" s="763"/>
      <c r="O148" s="769" t="s">
        <v>156</v>
      </c>
    </row>
    <row r="149" spans="1:17" ht="19.2" customHeight="1" x14ac:dyDescent="0.3">
      <c r="B149" s="747" t="s">
        <v>240</v>
      </c>
      <c r="C149" s="748"/>
      <c r="D149" s="775"/>
      <c r="E149" s="767"/>
      <c r="F149" s="764"/>
      <c r="G149" s="770"/>
      <c r="J149" s="747" t="s">
        <v>240</v>
      </c>
      <c r="K149" s="748"/>
      <c r="L149" s="775"/>
      <c r="M149" s="767"/>
      <c r="N149" s="764"/>
      <c r="O149" s="770"/>
    </row>
    <row r="150" spans="1:17" ht="33" customHeight="1" thickBot="1" x14ac:dyDescent="0.35">
      <c r="B150" s="749"/>
      <c r="C150" s="750"/>
      <c r="D150" s="776"/>
      <c r="E150" s="768"/>
      <c r="F150" s="765"/>
      <c r="G150" s="771"/>
      <c r="J150" s="751"/>
      <c r="K150" s="752"/>
      <c r="L150" s="776"/>
      <c r="M150" s="768"/>
      <c r="N150" s="765"/>
      <c r="O150" s="771"/>
    </row>
    <row r="151" spans="1:17" ht="18.600000000000001" thickBot="1" x14ac:dyDescent="0.4">
      <c r="B151" s="807" t="s">
        <v>159</v>
      </c>
      <c r="C151" s="808"/>
      <c r="D151" s="132">
        <v>2.5</v>
      </c>
      <c r="E151" s="755"/>
      <c r="F151" s="756"/>
      <c r="G151" s="136">
        <f>D151*E151</f>
        <v>0</v>
      </c>
      <c r="J151" s="757" t="s">
        <v>159</v>
      </c>
      <c r="K151" s="758"/>
      <c r="L151" s="132">
        <v>2.5</v>
      </c>
      <c r="M151" s="755"/>
      <c r="N151" s="756"/>
      <c r="O151" s="136">
        <f t="shared" ref="O151:O157" si="5">L151*M151</f>
        <v>0</v>
      </c>
    </row>
    <row r="152" spans="1:17" ht="18.600000000000001" thickBot="1" x14ac:dyDescent="0.4">
      <c r="B152" s="777" t="s">
        <v>158</v>
      </c>
      <c r="C152" s="778"/>
      <c r="D152" s="133">
        <v>5</v>
      </c>
      <c r="E152" s="779"/>
      <c r="F152" s="780"/>
      <c r="G152" s="136">
        <f t="shared" ref="G152:G157" si="6">D152*E152</f>
        <v>0</v>
      </c>
      <c r="J152" s="781" t="s">
        <v>158</v>
      </c>
      <c r="K152" s="782"/>
      <c r="L152" s="133">
        <v>5</v>
      </c>
      <c r="M152" s="779"/>
      <c r="N152" s="780"/>
      <c r="O152" s="136">
        <f t="shared" si="5"/>
        <v>0</v>
      </c>
    </row>
    <row r="153" spans="1:17" ht="18.600000000000001" thickBot="1" x14ac:dyDescent="0.4">
      <c r="B153" s="783" t="s">
        <v>160</v>
      </c>
      <c r="C153" s="784"/>
      <c r="D153" s="134">
        <v>1.5</v>
      </c>
      <c r="E153" s="779"/>
      <c r="F153" s="780"/>
      <c r="G153" s="136">
        <f t="shared" si="6"/>
        <v>0</v>
      </c>
      <c r="J153" s="785" t="s">
        <v>160</v>
      </c>
      <c r="K153" s="786"/>
      <c r="L153" s="134">
        <v>1.5</v>
      </c>
      <c r="M153" s="779"/>
      <c r="N153" s="780"/>
      <c r="O153" s="136">
        <f t="shared" si="5"/>
        <v>0</v>
      </c>
    </row>
    <row r="154" spans="1:17" ht="18.600000000000001" thickBot="1" x14ac:dyDescent="0.4">
      <c r="B154" s="777" t="s">
        <v>161</v>
      </c>
      <c r="C154" s="778"/>
      <c r="D154" s="133">
        <v>3</v>
      </c>
      <c r="E154" s="779"/>
      <c r="F154" s="780"/>
      <c r="G154" s="136">
        <f t="shared" si="6"/>
        <v>0</v>
      </c>
      <c r="J154" s="781" t="s">
        <v>161</v>
      </c>
      <c r="K154" s="782"/>
      <c r="L154" s="133">
        <v>3</v>
      </c>
      <c r="M154" s="779"/>
      <c r="N154" s="780"/>
      <c r="O154" s="136">
        <f t="shared" si="5"/>
        <v>0</v>
      </c>
    </row>
    <row r="155" spans="1:17" ht="18.600000000000001" thickBot="1" x14ac:dyDescent="0.4">
      <c r="B155" s="783" t="s">
        <v>162</v>
      </c>
      <c r="C155" s="784"/>
      <c r="D155" s="134">
        <v>1</v>
      </c>
      <c r="E155" s="779"/>
      <c r="F155" s="780"/>
      <c r="G155" s="136">
        <f t="shared" si="6"/>
        <v>0</v>
      </c>
      <c r="J155" s="785" t="s">
        <v>162</v>
      </c>
      <c r="K155" s="786"/>
      <c r="L155" s="134">
        <v>1</v>
      </c>
      <c r="M155" s="779"/>
      <c r="N155" s="780"/>
      <c r="O155" s="136">
        <f t="shared" si="5"/>
        <v>0</v>
      </c>
    </row>
    <row r="156" spans="1:17" ht="18.600000000000001" thickBot="1" x14ac:dyDescent="0.4">
      <c r="B156" s="777" t="s">
        <v>163</v>
      </c>
      <c r="C156" s="778"/>
      <c r="D156" s="133">
        <v>3</v>
      </c>
      <c r="E156" s="779"/>
      <c r="F156" s="780"/>
      <c r="G156" s="136">
        <f t="shared" si="6"/>
        <v>0</v>
      </c>
      <c r="J156" s="781" t="s">
        <v>163</v>
      </c>
      <c r="K156" s="782"/>
      <c r="L156" s="133">
        <v>3</v>
      </c>
      <c r="M156" s="779"/>
      <c r="N156" s="780"/>
      <c r="O156" s="136">
        <f t="shared" si="5"/>
        <v>0</v>
      </c>
    </row>
    <row r="157" spans="1:17" ht="15" customHeight="1" thickBot="1" x14ac:dyDescent="0.4">
      <c r="B157" s="801" t="s">
        <v>11</v>
      </c>
      <c r="C157" s="802"/>
      <c r="D157" s="135">
        <v>1</v>
      </c>
      <c r="E157" s="803"/>
      <c r="F157" s="804"/>
      <c r="G157" s="136">
        <f t="shared" si="6"/>
        <v>0</v>
      </c>
      <c r="J157" s="805" t="s">
        <v>11</v>
      </c>
      <c r="K157" s="806"/>
      <c r="L157" s="135">
        <v>1</v>
      </c>
      <c r="M157" s="803"/>
      <c r="N157" s="804"/>
      <c r="O157" s="136">
        <f t="shared" si="5"/>
        <v>0</v>
      </c>
    </row>
    <row r="158" spans="1:17" ht="15.75" customHeight="1" x14ac:dyDescent="0.3">
      <c r="B158" s="787" t="s">
        <v>157</v>
      </c>
      <c r="C158" s="788"/>
      <c r="E158" s="791">
        <f>SUM(E151:F157)</f>
        <v>0</v>
      </c>
      <c r="F158" s="792"/>
      <c r="G158" s="795">
        <f>SUM(G151:G157)</f>
        <v>0</v>
      </c>
      <c r="J158" s="797" t="s">
        <v>157</v>
      </c>
      <c r="K158" s="798"/>
      <c r="M158" s="791">
        <f>SUM(M151:N157)</f>
        <v>0</v>
      </c>
      <c r="N158" s="792"/>
      <c r="O158" s="795">
        <f>SUM(O151:O157)</f>
        <v>0</v>
      </c>
    </row>
    <row r="159" spans="1:17" ht="15" thickBot="1" x14ac:dyDescent="0.35">
      <c r="B159" s="789"/>
      <c r="C159" s="790"/>
      <c r="E159" s="793"/>
      <c r="F159" s="794"/>
      <c r="G159" s="796"/>
      <c r="J159" s="799"/>
      <c r="K159" s="800"/>
      <c r="M159" s="793"/>
      <c r="N159" s="794"/>
      <c r="O159" s="796"/>
    </row>
    <row r="161" spans="2:15" ht="15" thickBot="1" x14ac:dyDescent="0.35"/>
    <row r="162" spans="2:15" ht="15.75" customHeight="1" x14ac:dyDescent="0.3">
      <c r="B162" s="761" t="s">
        <v>127</v>
      </c>
      <c r="C162" s="762"/>
      <c r="D162" s="774" t="s">
        <v>8</v>
      </c>
      <c r="E162" s="766" t="s">
        <v>155</v>
      </c>
      <c r="F162" s="763"/>
      <c r="G162" s="769" t="s">
        <v>156</v>
      </c>
      <c r="J162" s="772" t="s">
        <v>128</v>
      </c>
      <c r="K162" s="773"/>
      <c r="L162" s="774" t="s">
        <v>8</v>
      </c>
      <c r="M162" s="766" t="s">
        <v>155</v>
      </c>
      <c r="N162" s="763"/>
      <c r="O162" s="769" t="s">
        <v>156</v>
      </c>
    </row>
    <row r="163" spans="2:15" ht="18" customHeight="1" x14ac:dyDescent="0.3">
      <c r="B163" s="747" t="s">
        <v>240</v>
      </c>
      <c r="C163" s="748"/>
      <c r="D163" s="775"/>
      <c r="E163" s="767"/>
      <c r="F163" s="764"/>
      <c r="G163" s="770"/>
      <c r="J163" s="747" t="s">
        <v>240</v>
      </c>
      <c r="K163" s="748"/>
      <c r="L163" s="775"/>
      <c r="M163" s="767"/>
      <c r="N163" s="764"/>
      <c r="O163" s="770"/>
    </row>
    <row r="164" spans="2:15" ht="33.6" customHeight="1" thickBot="1" x14ac:dyDescent="0.35">
      <c r="B164" s="749"/>
      <c r="C164" s="750"/>
      <c r="D164" s="776"/>
      <c r="E164" s="768"/>
      <c r="F164" s="765"/>
      <c r="G164" s="771"/>
      <c r="J164" s="751"/>
      <c r="K164" s="752"/>
      <c r="L164" s="776"/>
      <c r="M164" s="768"/>
      <c r="N164" s="765"/>
      <c r="O164" s="771"/>
    </row>
    <row r="165" spans="2:15" ht="19.2" customHeight="1" thickBot="1" x14ac:dyDescent="0.4">
      <c r="B165" s="807" t="s">
        <v>159</v>
      </c>
      <c r="C165" s="808"/>
      <c r="D165" s="132">
        <v>2.5</v>
      </c>
      <c r="E165" s="755"/>
      <c r="F165" s="756"/>
      <c r="G165" s="136">
        <f>D165*E165</f>
        <v>0</v>
      </c>
      <c r="J165" s="757" t="s">
        <v>159</v>
      </c>
      <c r="K165" s="758"/>
      <c r="L165" s="132">
        <v>2.5</v>
      </c>
      <c r="M165" s="755"/>
      <c r="N165" s="756"/>
      <c r="O165" s="136">
        <f t="shared" ref="O165:O171" si="7">L165*M165</f>
        <v>0</v>
      </c>
    </row>
    <row r="166" spans="2:15" ht="18.600000000000001" thickBot="1" x14ac:dyDescent="0.4">
      <c r="B166" s="777" t="s">
        <v>158</v>
      </c>
      <c r="C166" s="778"/>
      <c r="D166" s="133">
        <v>5</v>
      </c>
      <c r="E166" s="779"/>
      <c r="F166" s="780"/>
      <c r="G166" s="136">
        <f t="shared" ref="G166:G171" si="8">D166*E166</f>
        <v>0</v>
      </c>
      <c r="J166" s="781" t="s">
        <v>158</v>
      </c>
      <c r="K166" s="782"/>
      <c r="L166" s="133">
        <v>5</v>
      </c>
      <c r="M166" s="779"/>
      <c r="N166" s="780"/>
      <c r="O166" s="136">
        <f t="shared" si="7"/>
        <v>0</v>
      </c>
    </row>
    <row r="167" spans="2:15" ht="18.600000000000001" thickBot="1" x14ac:dyDescent="0.4">
      <c r="B167" s="783" t="s">
        <v>160</v>
      </c>
      <c r="C167" s="784"/>
      <c r="D167" s="134">
        <v>1.5</v>
      </c>
      <c r="E167" s="779"/>
      <c r="F167" s="780"/>
      <c r="G167" s="136">
        <f t="shared" si="8"/>
        <v>0</v>
      </c>
      <c r="J167" s="785" t="s">
        <v>160</v>
      </c>
      <c r="K167" s="786"/>
      <c r="L167" s="134">
        <v>1.5</v>
      </c>
      <c r="M167" s="779"/>
      <c r="N167" s="780"/>
      <c r="O167" s="136">
        <f t="shared" si="7"/>
        <v>0</v>
      </c>
    </row>
    <row r="168" spans="2:15" ht="18.600000000000001" thickBot="1" x14ac:dyDescent="0.4">
      <c r="B168" s="777" t="s">
        <v>161</v>
      </c>
      <c r="C168" s="778"/>
      <c r="D168" s="133">
        <v>3</v>
      </c>
      <c r="E168" s="779"/>
      <c r="F168" s="780"/>
      <c r="G168" s="136">
        <f t="shared" si="8"/>
        <v>0</v>
      </c>
      <c r="J168" s="781" t="s">
        <v>161</v>
      </c>
      <c r="K168" s="782"/>
      <c r="L168" s="133">
        <v>3</v>
      </c>
      <c r="M168" s="779"/>
      <c r="N168" s="780"/>
      <c r="O168" s="136">
        <f t="shared" si="7"/>
        <v>0</v>
      </c>
    </row>
    <row r="169" spans="2:15" ht="18.600000000000001" thickBot="1" x14ac:dyDescent="0.4">
      <c r="B169" s="783" t="s">
        <v>162</v>
      </c>
      <c r="C169" s="784"/>
      <c r="D169" s="134">
        <v>1</v>
      </c>
      <c r="E169" s="779"/>
      <c r="F169" s="780"/>
      <c r="G169" s="136">
        <f t="shared" si="8"/>
        <v>0</v>
      </c>
      <c r="J169" s="785" t="s">
        <v>162</v>
      </c>
      <c r="K169" s="786"/>
      <c r="L169" s="134">
        <v>1</v>
      </c>
      <c r="M169" s="779"/>
      <c r="N169" s="780"/>
      <c r="O169" s="136">
        <f t="shared" si="7"/>
        <v>0</v>
      </c>
    </row>
    <row r="170" spans="2:15" ht="18.600000000000001" thickBot="1" x14ac:dyDescent="0.4">
      <c r="B170" s="777" t="s">
        <v>163</v>
      </c>
      <c r="C170" s="778"/>
      <c r="D170" s="133">
        <v>3</v>
      </c>
      <c r="E170" s="779"/>
      <c r="F170" s="780"/>
      <c r="G170" s="136">
        <f t="shared" si="8"/>
        <v>0</v>
      </c>
      <c r="J170" s="781" t="s">
        <v>163</v>
      </c>
      <c r="K170" s="782"/>
      <c r="L170" s="133">
        <v>3</v>
      </c>
      <c r="M170" s="779"/>
      <c r="N170" s="780"/>
      <c r="O170" s="136">
        <f t="shared" si="7"/>
        <v>0</v>
      </c>
    </row>
    <row r="171" spans="2:15" ht="18.600000000000001" thickBot="1" x14ac:dyDescent="0.4">
      <c r="B171" s="801" t="s">
        <v>11</v>
      </c>
      <c r="C171" s="802"/>
      <c r="D171" s="135">
        <v>1</v>
      </c>
      <c r="E171" s="803"/>
      <c r="F171" s="804"/>
      <c r="G171" s="136">
        <f t="shared" si="8"/>
        <v>0</v>
      </c>
      <c r="J171" s="805" t="s">
        <v>11</v>
      </c>
      <c r="K171" s="806"/>
      <c r="L171" s="135">
        <v>1</v>
      </c>
      <c r="M171" s="803"/>
      <c r="N171" s="804"/>
      <c r="O171" s="136">
        <f t="shared" si="7"/>
        <v>0</v>
      </c>
    </row>
    <row r="172" spans="2:15" ht="15" customHeight="1" x14ac:dyDescent="0.3">
      <c r="B172" s="787" t="s">
        <v>157</v>
      </c>
      <c r="C172" s="788"/>
      <c r="E172" s="791">
        <f>SUM(E165:F171)</f>
        <v>0</v>
      </c>
      <c r="F172" s="792"/>
      <c r="G172" s="795">
        <f>SUM(G165:G171)</f>
        <v>0</v>
      </c>
      <c r="J172" s="797" t="s">
        <v>157</v>
      </c>
      <c r="K172" s="798"/>
      <c r="M172" s="791">
        <f>SUM(M165:N171)</f>
        <v>0</v>
      </c>
      <c r="N172" s="792"/>
      <c r="O172" s="795">
        <f>SUM(O165:O171)</f>
        <v>0</v>
      </c>
    </row>
    <row r="173" spans="2:15" ht="15.75" customHeight="1" thickBot="1" x14ac:dyDescent="0.35">
      <c r="B173" s="789"/>
      <c r="C173" s="790"/>
      <c r="E173" s="793"/>
      <c r="F173" s="794"/>
      <c r="G173" s="796"/>
      <c r="J173" s="799"/>
      <c r="K173" s="800"/>
      <c r="M173" s="793"/>
      <c r="N173" s="794"/>
      <c r="O173" s="796"/>
    </row>
    <row r="175" spans="2:15" ht="21" x14ac:dyDescent="0.35">
      <c r="B175" s="809" t="s">
        <v>240</v>
      </c>
      <c r="C175" s="748"/>
      <c r="D175" s="810" t="s">
        <v>241</v>
      </c>
      <c r="E175" s="810"/>
      <c r="F175" s="810"/>
      <c r="G175" s="810"/>
      <c r="H175" s="810"/>
      <c r="I175" s="810"/>
      <c r="J175" s="810"/>
      <c r="K175" s="810"/>
      <c r="L175" s="810"/>
      <c r="M175" s="810"/>
      <c r="N175" s="810"/>
      <c r="O175" s="811"/>
    </row>
    <row r="177" spans="1:15" ht="18" x14ac:dyDescent="0.35">
      <c r="B177" s="98"/>
      <c r="C177" s="98"/>
      <c r="D177" s="98"/>
      <c r="E177" s="98"/>
      <c r="F177" s="98"/>
      <c r="G177" s="98"/>
      <c r="H177" s="98"/>
      <c r="I177" s="98"/>
      <c r="J177" s="98"/>
      <c r="K177" s="98"/>
      <c r="L177" s="98"/>
      <c r="M177" s="98"/>
      <c r="N177" s="98"/>
      <c r="O177" s="98"/>
    </row>
    <row r="178" spans="1:15" ht="18" x14ac:dyDescent="0.35">
      <c r="B178" s="98"/>
      <c r="C178" s="98"/>
      <c r="D178" s="98"/>
      <c r="E178" s="98"/>
      <c r="F178" s="98"/>
      <c r="G178" s="98"/>
      <c r="H178" s="98"/>
      <c r="I178" s="98"/>
      <c r="J178" s="98"/>
      <c r="K178" s="98"/>
      <c r="L178" s="98"/>
      <c r="M178" s="98"/>
      <c r="N178" s="98"/>
      <c r="O178" s="98"/>
    </row>
    <row r="179" spans="1:15" ht="18" x14ac:dyDescent="0.35">
      <c r="A179" s="97"/>
    </row>
    <row r="180" spans="1:15" ht="18" x14ac:dyDescent="0.35">
      <c r="A180" s="97"/>
    </row>
  </sheetData>
  <sheetProtection password="C5FD" sheet="1" objects="1" scenarios="1" selectLockedCells="1"/>
  <mergeCells count="622">
    <mergeCell ref="B175:C175"/>
    <mergeCell ref="D175:O175"/>
    <mergeCell ref="B172:C173"/>
    <mergeCell ref="E172:F173"/>
    <mergeCell ref="G172:G173"/>
    <mergeCell ref="J172:K173"/>
    <mergeCell ref="M172:N173"/>
    <mergeCell ref="O172:O173"/>
    <mergeCell ref="B170:C170"/>
    <mergeCell ref="E170:F170"/>
    <mergeCell ref="J170:K170"/>
    <mergeCell ref="M170:N170"/>
    <mergeCell ref="B171:C171"/>
    <mergeCell ref="E171:F171"/>
    <mergeCell ref="J171:K171"/>
    <mergeCell ref="M171:N171"/>
    <mergeCell ref="B168:C168"/>
    <mergeCell ref="E168:F168"/>
    <mergeCell ref="J168:K168"/>
    <mergeCell ref="M168:N168"/>
    <mergeCell ref="B169:C169"/>
    <mergeCell ref="E169:F169"/>
    <mergeCell ref="J169:K169"/>
    <mergeCell ref="M169:N169"/>
    <mergeCell ref="M165:N165"/>
    <mergeCell ref="B166:C166"/>
    <mergeCell ref="E166:F166"/>
    <mergeCell ref="J166:K166"/>
    <mergeCell ref="M166:N166"/>
    <mergeCell ref="B167:C167"/>
    <mergeCell ref="E167:F167"/>
    <mergeCell ref="J167:K167"/>
    <mergeCell ref="M167:N167"/>
    <mergeCell ref="J163:K163"/>
    <mergeCell ref="B164:C164"/>
    <mergeCell ref="J164:K164"/>
    <mergeCell ref="B165:C165"/>
    <mergeCell ref="E165:F165"/>
    <mergeCell ref="J165:K165"/>
    <mergeCell ref="O158:O159"/>
    <mergeCell ref="B162:C162"/>
    <mergeCell ref="D162:D164"/>
    <mergeCell ref="E162:F164"/>
    <mergeCell ref="G162:G164"/>
    <mergeCell ref="J162:K162"/>
    <mergeCell ref="L162:L164"/>
    <mergeCell ref="M162:N164"/>
    <mergeCell ref="O162:O164"/>
    <mergeCell ref="B163:C163"/>
    <mergeCell ref="B157:C157"/>
    <mergeCell ref="E157:F157"/>
    <mergeCell ref="J157:K157"/>
    <mergeCell ref="M157:N157"/>
    <mergeCell ref="B158:C159"/>
    <mergeCell ref="E158:F159"/>
    <mergeCell ref="G158:G159"/>
    <mergeCell ref="J158:K159"/>
    <mergeCell ref="M158:N159"/>
    <mergeCell ref="B155:C155"/>
    <mergeCell ref="E155:F155"/>
    <mergeCell ref="J155:K155"/>
    <mergeCell ref="M155:N155"/>
    <mergeCell ref="B156:C156"/>
    <mergeCell ref="E156:F156"/>
    <mergeCell ref="J156:K156"/>
    <mergeCell ref="M156:N156"/>
    <mergeCell ref="B153:C153"/>
    <mergeCell ref="E153:F153"/>
    <mergeCell ref="J153:K153"/>
    <mergeCell ref="M153:N153"/>
    <mergeCell ref="B154:C154"/>
    <mergeCell ref="E154:F154"/>
    <mergeCell ref="J154:K154"/>
    <mergeCell ref="M154:N154"/>
    <mergeCell ref="B151:C151"/>
    <mergeCell ref="E151:F151"/>
    <mergeCell ref="J151:K151"/>
    <mergeCell ref="M151:N151"/>
    <mergeCell ref="B152:C152"/>
    <mergeCell ref="E152:F152"/>
    <mergeCell ref="J152:K152"/>
    <mergeCell ref="M152:N152"/>
    <mergeCell ref="M148:N150"/>
    <mergeCell ref="O148:O150"/>
    <mergeCell ref="B149:C149"/>
    <mergeCell ref="J149:K149"/>
    <mergeCell ref="B150:C150"/>
    <mergeCell ref="J150:K150"/>
    <mergeCell ref="O140:O141"/>
    <mergeCell ref="B143:C143"/>
    <mergeCell ref="D143:O143"/>
    <mergeCell ref="B146:Q146"/>
    <mergeCell ref="B148:C148"/>
    <mergeCell ref="D148:D150"/>
    <mergeCell ref="E148:F150"/>
    <mergeCell ref="G148:G150"/>
    <mergeCell ref="J148:K148"/>
    <mergeCell ref="L148:L150"/>
    <mergeCell ref="B139:C139"/>
    <mergeCell ref="E139:F139"/>
    <mergeCell ref="J139:K139"/>
    <mergeCell ref="M139:N139"/>
    <mergeCell ref="B140:C141"/>
    <mergeCell ref="E140:F141"/>
    <mergeCell ref="G140:G141"/>
    <mergeCell ref="J140:K141"/>
    <mergeCell ref="M140:N141"/>
    <mergeCell ref="B137:C137"/>
    <mergeCell ref="E137:F137"/>
    <mergeCell ref="J137:K137"/>
    <mergeCell ref="M137:N137"/>
    <mergeCell ref="B138:C138"/>
    <mergeCell ref="E138:F138"/>
    <mergeCell ref="J138:K138"/>
    <mergeCell ref="M138:N138"/>
    <mergeCell ref="B135:C135"/>
    <mergeCell ref="E135:F135"/>
    <mergeCell ref="J135:K135"/>
    <mergeCell ref="M135:N135"/>
    <mergeCell ref="B136:C136"/>
    <mergeCell ref="E136:F136"/>
    <mergeCell ref="J136:K136"/>
    <mergeCell ref="M136:N136"/>
    <mergeCell ref="B133:C133"/>
    <mergeCell ref="E133:F133"/>
    <mergeCell ref="J133:K133"/>
    <mergeCell ref="M133:N133"/>
    <mergeCell ref="B134:C134"/>
    <mergeCell ref="E134:F134"/>
    <mergeCell ref="J134:K134"/>
    <mergeCell ref="M134:N134"/>
    <mergeCell ref="M130:N132"/>
    <mergeCell ref="O130:O132"/>
    <mergeCell ref="B131:C131"/>
    <mergeCell ref="J131:K131"/>
    <mergeCell ref="B132:C132"/>
    <mergeCell ref="J132:K132"/>
    <mergeCell ref="B130:C130"/>
    <mergeCell ref="D130:D132"/>
    <mergeCell ref="E130:F132"/>
    <mergeCell ref="G130:G132"/>
    <mergeCell ref="J130:K130"/>
    <mergeCell ref="L130:L132"/>
    <mergeCell ref="B127:C128"/>
    <mergeCell ref="E127:F128"/>
    <mergeCell ref="G127:G128"/>
    <mergeCell ref="J127:K128"/>
    <mergeCell ref="M127:N128"/>
    <mergeCell ref="O127:O128"/>
    <mergeCell ref="B125:C125"/>
    <mergeCell ref="E125:F125"/>
    <mergeCell ref="J125:K125"/>
    <mergeCell ref="M125:N125"/>
    <mergeCell ref="B126:C126"/>
    <mergeCell ref="E126:F126"/>
    <mergeCell ref="J126:K126"/>
    <mergeCell ref="M126:N126"/>
    <mergeCell ref="B123:C123"/>
    <mergeCell ref="E123:F123"/>
    <mergeCell ref="J123:K123"/>
    <mergeCell ref="M123:N123"/>
    <mergeCell ref="B124:C124"/>
    <mergeCell ref="E124:F124"/>
    <mergeCell ref="J124:K124"/>
    <mergeCell ref="M124:N124"/>
    <mergeCell ref="M120:N120"/>
    <mergeCell ref="B121:C121"/>
    <mergeCell ref="E121:F121"/>
    <mergeCell ref="J121:K121"/>
    <mergeCell ref="M121:N121"/>
    <mergeCell ref="B122:C122"/>
    <mergeCell ref="E122:F122"/>
    <mergeCell ref="J122:K122"/>
    <mergeCell ref="M122:N122"/>
    <mergeCell ref="B118:C118"/>
    <mergeCell ref="J118:K118"/>
    <mergeCell ref="B119:C119"/>
    <mergeCell ref="J119:K119"/>
    <mergeCell ref="B120:C120"/>
    <mergeCell ref="E120:F120"/>
    <mergeCell ref="J120:K120"/>
    <mergeCell ref="B115:P115"/>
    <mergeCell ref="B116:G116"/>
    <mergeCell ref="B117:C117"/>
    <mergeCell ref="D117:D119"/>
    <mergeCell ref="E117:F119"/>
    <mergeCell ref="G117:G119"/>
    <mergeCell ref="J117:K117"/>
    <mergeCell ref="L117:L119"/>
    <mergeCell ref="M117:N119"/>
    <mergeCell ref="O117:O119"/>
    <mergeCell ref="B107:O107"/>
    <mergeCell ref="B108:Q108"/>
    <mergeCell ref="B110:Q111"/>
    <mergeCell ref="B112:P112"/>
    <mergeCell ref="B113:P113"/>
    <mergeCell ref="B114:P114"/>
    <mergeCell ref="A104:C104"/>
    <mergeCell ref="E104:F104"/>
    <mergeCell ref="G104:H104"/>
    <mergeCell ref="I104:L104"/>
    <mergeCell ref="M104:O104"/>
    <mergeCell ref="P104:Q104"/>
    <mergeCell ref="A103:C103"/>
    <mergeCell ref="E103:F103"/>
    <mergeCell ref="G103:H103"/>
    <mergeCell ref="I103:L103"/>
    <mergeCell ref="M103:O103"/>
    <mergeCell ref="P103:Q103"/>
    <mergeCell ref="A102:C102"/>
    <mergeCell ref="E102:F102"/>
    <mergeCell ref="G102:H102"/>
    <mergeCell ref="I102:L102"/>
    <mergeCell ref="M102:O102"/>
    <mergeCell ref="P102:Q102"/>
    <mergeCell ref="A101:C101"/>
    <mergeCell ref="E101:F101"/>
    <mergeCell ref="G101:H101"/>
    <mergeCell ref="I101:L101"/>
    <mergeCell ref="M101:O101"/>
    <mergeCell ref="P101:Q101"/>
    <mergeCell ref="A100:C100"/>
    <mergeCell ref="E100:F100"/>
    <mergeCell ref="G100:H100"/>
    <mergeCell ref="I100:L100"/>
    <mergeCell ref="M100:O100"/>
    <mergeCell ref="P100:Q100"/>
    <mergeCell ref="A99:C99"/>
    <mergeCell ref="E99:F99"/>
    <mergeCell ref="G99:H99"/>
    <mergeCell ref="I99:L99"/>
    <mergeCell ref="M99:O99"/>
    <mergeCell ref="P99:Q99"/>
    <mergeCell ref="A98:C98"/>
    <mergeCell ref="E98:F98"/>
    <mergeCell ref="G98:H98"/>
    <mergeCell ref="I98:L98"/>
    <mergeCell ref="M98:O98"/>
    <mergeCell ref="P98:Q98"/>
    <mergeCell ref="A97:C97"/>
    <mergeCell ref="E97:F97"/>
    <mergeCell ref="G97:H97"/>
    <mergeCell ref="I97:L97"/>
    <mergeCell ref="M97:O97"/>
    <mergeCell ref="P97:Q97"/>
    <mergeCell ref="A96:C96"/>
    <mergeCell ref="E96:F96"/>
    <mergeCell ref="G96:H96"/>
    <mergeCell ref="I96:L96"/>
    <mergeCell ref="M96:O96"/>
    <mergeCell ref="P96:Q96"/>
    <mergeCell ref="B91:O91"/>
    <mergeCell ref="A93:Q93"/>
    <mergeCell ref="A94:Q94"/>
    <mergeCell ref="A95:C95"/>
    <mergeCell ref="E95:F95"/>
    <mergeCell ref="G95:H95"/>
    <mergeCell ref="I95:L95"/>
    <mergeCell ref="M95:O95"/>
    <mergeCell ref="P95:Q95"/>
    <mergeCell ref="A90:C90"/>
    <mergeCell ref="E90:F90"/>
    <mergeCell ref="G90:H90"/>
    <mergeCell ref="I90:L90"/>
    <mergeCell ref="M90:O90"/>
    <mergeCell ref="P90:Q90"/>
    <mergeCell ref="A89:C89"/>
    <mergeCell ref="E89:F89"/>
    <mergeCell ref="G89:H89"/>
    <mergeCell ref="I89:L89"/>
    <mergeCell ref="M89:O89"/>
    <mergeCell ref="P89:Q89"/>
    <mergeCell ref="A88:C88"/>
    <mergeCell ref="E88:F88"/>
    <mergeCell ref="G88:H88"/>
    <mergeCell ref="I88:L88"/>
    <mergeCell ref="M88:O88"/>
    <mergeCell ref="P88:Q88"/>
    <mergeCell ref="A87:C87"/>
    <mergeCell ref="E87:F87"/>
    <mergeCell ref="G87:H87"/>
    <mergeCell ref="I87:L87"/>
    <mergeCell ref="M87:O87"/>
    <mergeCell ref="P87:Q87"/>
    <mergeCell ref="A86:C86"/>
    <mergeCell ref="E86:F86"/>
    <mergeCell ref="G86:H86"/>
    <mergeCell ref="I86:L86"/>
    <mergeCell ref="M86:O86"/>
    <mergeCell ref="P86:Q86"/>
    <mergeCell ref="A85:C85"/>
    <mergeCell ref="E85:F85"/>
    <mergeCell ref="G85:H85"/>
    <mergeCell ref="I85:L85"/>
    <mergeCell ref="M85:O85"/>
    <mergeCell ref="P85:Q85"/>
    <mergeCell ref="A84:C84"/>
    <mergeCell ref="E84:F84"/>
    <mergeCell ref="G84:H84"/>
    <mergeCell ref="I84:L84"/>
    <mergeCell ref="M84:O84"/>
    <mergeCell ref="P84:Q84"/>
    <mergeCell ref="A83:C83"/>
    <mergeCell ref="E83:F83"/>
    <mergeCell ref="G83:H83"/>
    <mergeCell ref="I83:L83"/>
    <mergeCell ref="M83:O83"/>
    <mergeCell ref="P83:Q83"/>
    <mergeCell ref="A82:C82"/>
    <mergeCell ref="E82:F82"/>
    <mergeCell ref="G82:H82"/>
    <mergeCell ref="I82:L82"/>
    <mergeCell ref="M82:O82"/>
    <mergeCell ref="P82:Q82"/>
    <mergeCell ref="A81:C81"/>
    <mergeCell ref="E81:F81"/>
    <mergeCell ref="G81:H81"/>
    <mergeCell ref="I81:L81"/>
    <mergeCell ref="M81:O81"/>
    <mergeCell ref="P81:Q81"/>
    <mergeCell ref="A80:C80"/>
    <mergeCell ref="E80:F80"/>
    <mergeCell ref="G80:H80"/>
    <mergeCell ref="I80:L80"/>
    <mergeCell ref="M80:O80"/>
    <mergeCell ref="P80:Q80"/>
    <mergeCell ref="B72:Q72"/>
    <mergeCell ref="B73:Q74"/>
    <mergeCell ref="A77:Q77"/>
    <mergeCell ref="A78:Q78"/>
    <mergeCell ref="A79:C79"/>
    <mergeCell ref="E79:F79"/>
    <mergeCell ref="G79:H79"/>
    <mergeCell ref="I79:L79"/>
    <mergeCell ref="M79:O79"/>
    <mergeCell ref="P79:Q79"/>
    <mergeCell ref="J68:O68"/>
    <mergeCell ref="P68:Q68"/>
    <mergeCell ref="J69:O69"/>
    <mergeCell ref="P69:Q69"/>
    <mergeCell ref="J70:O70"/>
    <mergeCell ref="P70:Q70"/>
    <mergeCell ref="A67:C67"/>
    <mergeCell ref="E67:F67"/>
    <mergeCell ref="G67:H67"/>
    <mergeCell ref="I67:L67"/>
    <mergeCell ref="M67:O67"/>
    <mergeCell ref="P67:Q67"/>
    <mergeCell ref="A66:C66"/>
    <mergeCell ref="E66:F66"/>
    <mergeCell ref="G66:H66"/>
    <mergeCell ref="I66:L66"/>
    <mergeCell ref="M66:O66"/>
    <mergeCell ref="P66:Q66"/>
    <mergeCell ref="A65:C65"/>
    <mergeCell ref="E65:F65"/>
    <mergeCell ref="G65:H65"/>
    <mergeCell ref="I65:L65"/>
    <mergeCell ref="M65:O65"/>
    <mergeCell ref="P65:Q65"/>
    <mergeCell ref="A64:C64"/>
    <mergeCell ref="E64:F64"/>
    <mergeCell ref="G64:H64"/>
    <mergeCell ref="I64:L64"/>
    <mergeCell ref="M64:O64"/>
    <mergeCell ref="P64:Q64"/>
    <mergeCell ref="A63:C63"/>
    <mergeCell ref="E63:F63"/>
    <mergeCell ref="G63:H63"/>
    <mergeCell ref="I63:L63"/>
    <mergeCell ref="M63:O63"/>
    <mergeCell ref="P63:Q63"/>
    <mergeCell ref="A62:C62"/>
    <mergeCell ref="E62:F62"/>
    <mergeCell ref="G62:H62"/>
    <mergeCell ref="I62:L62"/>
    <mergeCell ref="M62:O62"/>
    <mergeCell ref="P62:Q62"/>
    <mergeCell ref="A61:C61"/>
    <mergeCell ref="E61:F61"/>
    <mergeCell ref="G61:H61"/>
    <mergeCell ref="I61:L61"/>
    <mergeCell ref="M61:O61"/>
    <mergeCell ref="P61:Q61"/>
    <mergeCell ref="A60:C60"/>
    <mergeCell ref="E60:F60"/>
    <mergeCell ref="G60:H60"/>
    <mergeCell ref="I60:L60"/>
    <mergeCell ref="M60:O60"/>
    <mergeCell ref="P60:Q60"/>
    <mergeCell ref="A59:C59"/>
    <mergeCell ref="E59:F59"/>
    <mergeCell ref="G59:H59"/>
    <mergeCell ref="I59:L59"/>
    <mergeCell ref="M59:O59"/>
    <mergeCell ref="P59:Q59"/>
    <mergeCell ref="A58:C58"/>
    <mergeCell ref="E58:F58"/>
    <mergeCell ref="G58:H58"/>
    <mergeCell ref="I58:L58"/>
    <mergeCell ref="M58:O58"/>
    <mergeCell ref="P58:Q58"/>
    <mergeCell ref="A57:C57"/>
    <mergeCell ref="E57:F57"/>
    <mergeCell ref="G57:H57"/>
    <mergeCell ref="I57:L57"/>
    <mergeCell ref="M57:O57"/>
    <mergeCell ref="P57:Q57"/>
    <mergeCell ref="A56:C56"/>
    <mergeCell ref="E56:F56"/>
    <mergeCell ref="G56:H56"/>
    <mergeCell ref="I56:L56"/>
    <mergeCell ref="M56:O56"/>
    <mergeCell ref="P56:Q56"/>
    <mergeCell ref="A55:C55"/>
    <mergeCell ref="E55:F55"/>
    <mergeCell ref="G55:H55"/>
    <mergeCell ref="I55:L55"/>
    <mergeCell ref="M55:O55"/>
    <mergeCell ref="P55:Q55"/>
    <mergeCell ref="A54:C54"/>
    <mergeCell ref="E54:F54"/>
    <mergeCell ref="G54:H54"/>
    <mergeCell ref="I54:L54"/>
    <mergeCell ref="M54:O54"/>
    <mergeCell ref="P54:Q54"/>
    <mergeCell ref="A53:C53"/>
    <mergeCell ref="E53:F53"/>
    <mergeCell ref="G53:H53"/>
    <mergeCell ref="I53:L53"/>
    <mergeCell ref="M53:O53"/>
    <mergeCell ref="P53:Q53"/>
    <mergeCell ref="A52:C52"/>
    <mergeCell ref="E52:F52"/>
    <mergeCell ref="G52:H52"/>
    <mergeCell ref="I52:L52"/>
    <mergeCell ref="M52:O52"/>
    <mergeCell ref="P52:Q52"/>
    <mergeCell ref="A51:C51"/>
    <mergeCell ref="E51:F51"/>
    <mergeCell ref="G51:H51"/>
    <mergeCell ref="I51:L51"/>
    <mergeCell ref="M51:O51"/>
    <mergeCell ref="P51:Q51"/>
    <mergeCell ref="A50:C50"/>
    <mergeCell ref="E50:F50"/>
    <mergeCell ref="G50:H50"/>
    <mergeCell ref="I50:L50"/>
    <mergeCell ref="M50:O50"/>
    <mergeCell ref="P50:Q50"/>
    <mergeCell ref="A49:C49"/>
    <mergeCell ref="E49:F49"/>
    <mergeCell ref="G49:H49"/>
    <mergeCell ref="I49:L49"/>
    <mergeCell ref="M49:O49"/>
    <mergeCell ref="P49:Q49"/>
    <mergeCell ref="A48:C48"/>
    <mergeCell ref="E48:F48"/>
    <mergeCell ref="G48:H48"/>
    <mergeCell ref="I48:L48"/>
    <mergeCell ref="M48:O48"/>
    <mergeCell ref="P48:Q48"/>
    <mergeCell ref="A47:C47"/>
    <mergeCell ref="E47:F47"/>
    <mergeCell ref="G47:H47"/>
    <mergeCell ref="I47:L47"/>
    <mergeCell ref="M47:O47"/>
    <mergeCell ref="P47:Q47"/>
    <mergeCell ref="A46:C46"/>
    <mergeCell ref="E46:F46"/>
    <mergeCell ref="G46:H46"/>
    <mergeCell ref="I46:L46"/>
    <mergeCell ref="M46:O46"/>
    <mergeCell ref="P46:Q46"/>
    <mergeCell ref="A45:C45"/>
    <mergeCell ref="E45:F45"/>
    <mergeCell ref="G45:H45"/>
    <mergeCell ref="I45:L45"/>
    <mergeCell ref="M45:O45"/>
    <mergeCell ref="P45:Q45"/>
    <mergeCell ref="A44:C44"/>
    <mergeCell ref="E44:F44"/>
    <mergeCell ref="G44:H44"/>
    <mergeCell ref="I44:L44"/>
    <mergeCell ref="M44:O44"/>
    <mergeCell ref="P44:Q44"/>
    <mergeCell ref="A43:C43"/>
    <mergeCell ref="E43:F43"/>
    <mergeCell ref="G43:H43"/>
    <mergeCell ref="I43:L43"/>
    <mergeCell ref="M43:O43"/>
    <mergeCell ref="P43:Q43"/>
    <mergeCell ref="A41:Q41"/>
    <mergeCell ref="A42:C42"/>
    <mergeCell ref="E42:F42"/>
    <mergeCell ref="G42:H42"/>
    <mergeCell ref="I42:L42"/>
    <mergeCell ref="M42:O42"/>
    <mergeCell ref="P42:Q42"/>
    <mergeCell ref="A31:Q31"/>
    <mergeCell ref="A32:Q33"/>
    <mergeCell ref="A37:Q37"/>
    <mergeCell ref="A38:Q38"/>
    <mergeCell ref="A39:Q39"/>
    <mergeCell ref="A40:Q40"/>
    <mergeCell ref="A27:F27"/>
    <mergeCell ref="G27:I27"/>
    <mergeCell ref="J27:L27"/>
    <mergeCell ref="A28:F28"/>
    <mergeCell ref="O28:Q28"/>
    <mergeCell ref="A29:F29"/>
    <mergeCell ref="O29:Q29"/>
    <mergeCell ref="A25:F25"/>
    <mergeCell ref="G25:I25"/>
    <mergeCell ref="J25:K25"/>
    <mergeCell ref="M25:N25"/>
    <mergeCell ref="O25:Q25"/>
    <mergeCell ref="A26:F26"/>
    <mergeCell ref="G26:I26"/>
    <mergeCell ref="J26:K26"/>
    <mergeCell ref="M26:N26"/>
    <mergeCell ref="O26:Q26"/>
    <mergeCell ref="A23:F23"/>
    <mergeCell ref="G23:I23"/>
    <mergeCell ref="J23:K23"/>
    <mergeCell ref="M23:N23"/>
    <mergeCell ref="O23:Q23"/>
    <mergeCell ref="A24:F24"/>
    <mergeCell ref="G24:I24"/>
    <mergeCell ref="J24:K24"/>
    <mergeCell ref="M24:N24"/>
    <mergeCell ref="O24:Q24"/>
    <mergeCell ref="A21:F21"/>
    <mergeCell ref="G21:I21"/>
    <mergeCell ref="J21:K21"/>
    <mergeCell ref="M21:N21"/>
    <mergeCell ref="O21:Q21"/>
    <mergeCell ref="A22:F22"/>
    <mergeCell ref="G22:I22"/>
    <mergeCell ref="J22:K22"/>
    <mergeCell ref="M22:N22"/>
    <mergeCell ref="O22:Q22"/>
    <mergeCell ref="A19:F19"/>
    <mergeCell ref="G19:I19"/>
    <mergeCell ref="J19:K19"/>
    <mergeCell ref="M19:N19"/>
    <mergeCell ref="O19:Q19"/>
    <mergeCell ref="A20:F20"/>
    <mergeCell ref="G20:I20"/>
    <mergeCell ref="J20:K20"/>
    <mergeCell ref="M20:N20"/>
    <mergeCell ref="O20:Q20"/>
    <mergeCell ref="A17:F17"/>
    <mergeCell ref="G17:I17"/>
    <mergeCell ref="J17:K17"/>
    <mergeCell ref="M17:N17"/>
    <mergeCell ref="O17:Q17"/>
    <mergeCell ref="A18:F18"/>
    <mergeCell ref="G18:I18"/>
    <mergeCell ref="J18:K18"/>
    <mergeCell ref="M18:N18"/>
    <mergeCell ref="O18:Q18"/>
    <mergeCell ref="A15:F15"/>
    <mergeCell ref="G15:I15"/>
    <mergeCell ref="J15:K15"/>
    <mergeCell ref="M15:N15"/>
    <mergeCell ref="O15:Q15"/>
    <mergeCell ref="A16:F16"/>
    <mergeCell ref="G16:I16"/>
    <mergeCell ref="J16:K16"/>
    <mergeCell ref="M16:N16"/>
    <mergeCell ref="O16:Q16"/>
    <mergeCell ref="A13:F13"/>
    <mergeCell ref="G13:I13"/>
    <mergeCell ref="J13:K13"/>
    <mergeCell ref="M13:N13"/>
    <mergeCell ref="O13:Q13"/>
    <mergeCell ref="A14:F14"/>
    <mergeCell ref="G14:I14"/>
    <mergeCell ref="J14:K14"/>
    <mergeCell ref="M14:N14"/>
    <mergeCell ref="O14:Q14"/>
    <mergeCell ref="A11:F11"/>
    <mergeCell ref="G11:I11"/>
    <mergeCell ref="J11:K11"/>
    <mergeCell ref="M11:N11"/>
    <mergeCell ref="O11:Q11"/>
    <mergeCell ref="A12:F12"/>
    <mergeCell ref="G12:I12"/>
    <mergeCell ref="J12:K12"/>
    <mergeCell ref="M12:N12"/>
    <mergeCell ref="O12:Q12"/>
    <mergeCell ref="A9:F9"/>
    <mergeCell ref="G9:I9"/>
    <mergeCell ref="J9:K9"/>
    <mergeCell ref="M9:N9"/>
    <mergeCell ref="O9:Q9"/>
    <mergeCell ref="A10:F10"/>
    <mergeCell ref="G10:I10"/>
    <mergeCell ref="J10:K10"/>
    <mergeCell ref="M10:N10"/>
    <mergeCell ref="O10:Q10"/>
    <mergeCell ref="A7:F7"/>
    <mergeCell ref="G7:I7"/>
    <mergeCell ref="J7:K7"/>
    <mergeCell ref="M7:N7"/>
    <mergeCell ref="O7:Q7"/>
    <mergeCell ref="A8:F8"/>
    <mergeCell ref="G8:I8"/>
    <mergeCell ref="J8:K8"/>
    <mergeCell ref="M8:N8"/>
    <mergeCell ref="O8:Q8"/>
    <mergeCell ref="A2:Q2"/>
    <mergeCell ref="A3:F3"/>
    <mergeCell ref="A4:Q4"/>
    <mergeCell ref="A5:F6"/>
    <mergeCell ref="G5:I5"/>
    <mergeCell ref="J5:L5"/>
    <mergeCell ref="M5:N6"/>
    <mergeCell ref="O5:Q6"/>
    <mergeCell ref="G6:I6"/>
    <mergeCell ref="J6:K6"/>
  </mergeCells>
  <conditionalFormatting sqref="E80:F80 I80 E96:F96 I96 G43:G58 D52:F58 M43:M67 D59:G67 A52:A67 A107:A108 J105:J106 A105:B106">
    <cfRule type="expression" dxfId="148" priority="95">
      <formula>"Gruppengröße überschritten"</formula>
    </cfRule>
    <cfRule type="expression" dxfId="147" priority="96">
      <formula>"Gruppengröße Ok"</formula>
    </cfRule>
  </conditionalFormatting>
  <conditionalFormatting sqref="A40:A41">
    <cfRule type="expression" dxfId="146" priority="148">
      <formula>"Gruppengröße überschritten"</formula>
    </cfRule>
    <cfRule type="expression" dxfId="145" priority="149">
      <formula>"Gruppengröße Ok"</formula>
    </cfRule>
  </conditionalFormatting>
  <conditionalFormatting sqref="D51 E43:F51">
    <cfRule type="expression" dxfId="144" priority="146">
      <formula>"Gruppengröße überschritten"</formula>
    </cfRule>
    <cfRule type="expression" dxfId="143" priority="147">
      <formula>"Gruppengröße Ok"</formula>
    </cfRule>
  </conditionalFormatting>
  <conditionalFormatting sqref="A42 D42:E42 I42 M42">
    <cfRule type="expression" dxfId="142" priority="144">
      <formula>"Gruppengröße überschritten"</formula>
    </cfRule>
    <cfRule type="expression" dxfId="141" priority="145">
      <formula>"Gruppengröße Ok"</formula>
    </cfRule>
  </conditionalFormatting>
  <conditionalFormatting sqref="A43">
    <cfRule type="expression" dxfId="140" priority="142">
      <formula>"Gruppengröße überschritten"</formula>
    </cfRule>
    <cfRule type="expression" dxfId="139" priority="143">
      <formula>"Gruppengröße Ok"</formula>
    </cfRule>
  </conditionalFormatting>
  <conditionalFormatting sqref="A44">
    <cfRule type="expression" dxfId="138" priority="140">
      <formula>"Gruppengröße überschritten"</formula>
    </cfRule>
    <cfRule type="expression" dxfId="137" priority="141">
      <formula>"Gruppengröße Ok"</formula>
    </cfRule>
  </conditionalFormatting>
  <conditionalFormatting sqref="A45">
    <cfRule type="expression" dxfId="136" priority="138">
      <formula>"Gruppengröße überschritten"</formula>
    </cfRule>
    <cfRule type="expression" dxfId="135" priority="139">
      <formula>"Gruppengröße Ok"</formula>
    </cfRule>
  </conditionalFormatting>
  <conditionalFormatting sqref="A46">
    <cfRule type="expression" dxfId="134" priority="136">
      <formula>"Gruppengröße überschritten"</formula>
    </cfRule>
    <cfRule type="expression" dxfId="133" priority="137">
      <formula>"Gruppengröße Ok"</formula>
    </cfRule>
  </conditionalFormatting>
  <conditionalFormatting sqref="A47">
    <cfRule type="expression" dxfId="132" priority="134">
      <formula>"Gruppengröße überschritten"</formula>
    </cfRule>
    <cfRule type="expression" dxfId="131" priority="135">
      <formula>"Gruppengröße Ok"</formula>
    </cfRule>
  </conditionalFormatting>
  <conditionalFormatting sqref="A48">
    <cfRule type="expression" dxfId="130" priority="132">
      <formula>"Gruppengröße überschritten"</formula>
    </cfRule>
    <cfRule type="expression" dxfId="129" priority="133">
      <formula>"Gruppengröße Ok"</formula>
    </cfRule>
  </conditionalFormatting>
  <conditionalFormatting sqref="A49">
    <cfRule type="expression" dxfId="128" priority="130">
      <formula>"Gruppengröße überschritten"</formula>
    </cfRule>
    <cfRule type="expression" dxfId="127" priority="131">
      <formula>"Gruppengröße Ok"</formula>
    </cfRule>
  </conditionalFormatting>
  <conditionalFormatting sqref="A50">
    <cfRule type="expression" dxfId="126" priority="128">
      <formula>"Gruppengröße überschritten"</formula>
    </cfRule>
    <cfRule type="expression" dxfId="125" priority="129">
      <formula>"Gruppengröße Ok"</formula>
    </cfRule>
  </conditionalFormatting>
  <conditionalFormatting sqref="A51">
    <cfRule type="expression" dxfId="124" priority="126">
      <formula>"Gruppengröße überschritten"</formula>
    </cfRule>
    <cfRule type="expression" dxfId="123" priority="127">
      <formula>"Gruppengröße Ok"</formula>
    </cfRule>
  </conditionalFormatting>
  <conditionalFormatting sqref="D43">
    <cfRule type="expression" dxfId="122" priority="124">
      <formula>"Gruppengröße überschritten"</formula>
    </cfRule>
    <cfRule type="expression" dxfId="121" priority="125">
      <formula>"Gruppengröße Ok"</formula>
    </cfRule>
  </conditionalFormatting>
  <conditionalFormatting sqref="D44">
    <cfRule type="expression" dxfId="120" priority="122">
      <formula>"Gruppengröße überschritten"</formula>
    </cfRule>
    <cfRule type="expression" dxfId="119" priority="123">
      <formula>"Gruppengröße Ok"</formula>
    </cfRule>
  </conditionalFormatting>
  <conditionalFormatting sqref="D45">
    <cfRule type="expression" dxfId="118" priority="120">
      <formula>"Gruppengröße überschritten"</formula>
    </cfRule>
    <cfRule type="expression" dxfId="117" priority="121">
      <formula>"Gruppengröße Ok"</formula>
    </cfRule>
  </conditionalFormatting>
  <conditionalFormatting sqref="D46">
    <cfRule type="expression" dxfId="116" priority="118">
      <formula>"Gruppengröße überschritten"</formula>
    </cfRule>
    <cfRule type="expression" dxfId="115" priority="119">
      <formula>"Gruppengröße Ok"</formula>
    </cfRule>
  </conditionalFormatting>
  <conditionalFormatting sqref="D47">
    <cfRule type="expression" dxfId="114" priority="116">
      <formula>"Gruppengröße überschritten"</formula>
    </cfRule>
    <cfRule type="expression" dxfId="113" priority="117">
      <formula>"Gruppengröße Ok"</formula>
    </cfRule>
  </conditionalFormatting>
  <conditionalFormatting sqref="D48">
    <cfRule type="expression" dxfId="112" priority="114">
      <formula>"Gruppengröße überschritten"</formula>
    </cfRule>
    <cfRule type="expression" dxfId="111" priority="115">
      <formula>"Gruppengröße Ok"</formula>
    </cfRule>
  </conditionalFormatting>
  <conditionalFormatting sqref="D49">
    <cfRule type="expression" dxfId="110" priority="112">
      <formula>"Gruppengröße überschritten"</formula>
    </cfRule>
    <cfRule type="expression" dxfId="109" priority="113">
      <formula>"Gruppengröße Ok"</formula>
    </cfRule>
  </conditionalFormatting>
  <conditionalFormatting sqref="D50">
    <cfRule type="expression" dxfId="108" priority="110">
      <formula>"Gruppengröße überschritten"</formula>
    </cfRule>
    <cfRule type="expression" dxfId="107" priority="111">
      <formula>"Gruppengröße Ok"</formula>
    </cfRule>
  </conditionalFormatting>
  <conditionalFormatting sqref="G42">
    <cfRule type="expression" dxfId="106" priority="108">
      <formula>"Gruppengröße überschritten"</formula>
    </cfRule>
    <cfRule type="expression" dxfId="105" priority="109">
      <formula>"Gruppengröße Ok"</formula>
    </cfRule>
  </conditionalFormatting>
  <conditionalFormatting sqref="P70">
    <cfRule type="expression" dxfId="104" priority="105">
      <formula>$N$158=0</formula>
    </cfRule>
    <cfRule type="expression" dxfId="103" priority="106">
      <formula>$N$158&gt;0</formula>
    </cfRule>
    <cfRule type="expression" dxfId="102" priority="107">
      <formula>$N$158&lt;0</formula>
    </cfRule>
  </conditionalFormatting>
  <conditionalFormatting sqref="A71:B71 J71">
    <cfRule type="expression" dxfId="101" priority="99">
      <formula>"Gruppengröße überschritten"</formula>
    </cfRule>
    <cfRule type="expression" dxfId="100" priority="100">
      <formula>"Gruppengröße Ok"</formula>
    </cfRule>
  </conditionalFormatting>
  <conditionalFormatting sqref="A72">
    <cfRule type="expression" dxfId="99" priority="97">
      <formula>"Gruppengröße überschritten"</formula>
    </cfRule>
    <cfRule type="expression" dxfId="98" priority="98">
      <formula>"Gruppengröße Ok"</formula>
    </cfRule>
  </conditionalFormatting>
  <conditionalFormatting sqref="A77:A78 A91:B91">
    <cfRule type="expression" dxfId="97" priority="103">
      <formula>"Gruppengröße überschritten"</formula>
    </cfRule>
    <cfRule type="expression" dxfId="96" priority="104">
      <formula>"Gruppengröße Ok"</formula>
    </cfRule>
  </conditionalFormatting>
  <conditionalFormatting sqref="A93:A94">
    <cfRule type="expression" dxfId="95" priority="101">
      <formula>"Gruppengröße überschritten"</formula>
    </cfRule>
    <cfRule type="expression" dxfId="94" priority="102">
      <formula>"Gruppengröße Ok"</formula>
    </cfRule>
  </conditionalFormatting>
  <conditionalFormatting sqref="B73 B75">
    <cfRule type="expression" dxfId="93" priority="93">
      <formula>"Gruppengröße überschritten"</formula>
    </cfRule>
    <cfRule type="expression" dxfId="92" priority="94">
      <formula>"Gruppengröße Ok"</formula>
    </cfRule>
  </conditionalFormatting>
  <conditionalFormatting sqref="D83">
    <cfRule type="expression" dxfId="91" priority="63">
      <formula>"Gruppengröße überschritten"</formula>
    </cfRule>
    <cfRule type="expression" dxfId="90" priority="64">
      <formula>"Gruppengröße Ok"</formula>
    </cfRule>
  </conditionalFormatting>
  <conditionalFormatting sqref="M79">
    <cfRule type="expression" dxfId="89" priority="47">
      <formula>"Gruppengröße überschritten"</formula>
    </cfRule>
    <cfRule type="expression" dxfId="88" priority="48">
      <formula>"Gruppengröße Ok"</formula>
    </cfRule>
  </conditionalFormatting>
  <conditionalFormatting sqref="M95">
    <cfRule type="expression" dxfId="87" priority="3">
      <formula>"Gruppengröße überschritten"</formula>
    </cfRule>
    <cfRule type="expression" dxfId="86" priority="4">
      <formula>"Gruppengröße Ok"</formula>
    </cfRule>
  </conditionalFormatting>
  <conditionalFormatting sqref="I81:I90 M80:M90 D90:F90 A90">
    <cfRule type="expression" dxfId="85" priority="49">
      <formula>"Gruppengröße überschritten"</formula>
    </cfRule>
    <cfRule type="expression" dxfId="84" priority="50">
      <formula>"Gruppengröße Ok"</formula>
    </cfRule>
  </conditionalFormatting>
  <conditionalFormatting sqref="A80 D89 E81:F89">
    <cfRule type="expression" dxfId="83" priority="91">
      <formula>"Gruppengröße überschritten"</formula>
    </cfRule>
    <cfRule type="expression" dxfId="82" priority="92">
      <formula>"Gruppengröße Ok"</formula>
    </cfRule>
  </conditionalFormatting>
  <conditionalFormatting sqref="A79 D79:E79 I79">
    <cfRule type="expression" dxfId="81" priority="89">
      <formula>"Gruppengröße überschritten"</formula>
    </cfRule>
    <cfRule type="expression" dxfId="80" priority="90">
      <formula>"Gruppengröße Ok"</formula>
    </cfRule>
  </conditionalFormatting>
  <conditionalFormatting sqref="A81">
    <cfRule type="expression" dxfId="79" priority="87">
      <formula>"Gruppengröße überschritten"</formula>
    </cfRule>
    <cfRule type="expression" dxfId="78" priority="88">
      <formula>"Gruppengröße Ok"</formula>
    </cfRule>
  </conditionalFormatting>
  <conditionalFormatting sqref="A82">
    <cfRule type="expression" dxfId="77" priority="85">
      <formula>"Gruppengröße überschritten"</formula>
    </cfRule>
    <cfRule type="expression" dxfId="76" priority="86">
      <formula>"Gruppengröße Ok"</formula>
    </cfRule>
  </conditionalFormatting>
  <conditionalFormatting sqref="A83">
    <cfRule type="expression" dxfId="75" priority="83">
      <formula>"Gruppengröße überschritten"</formula>
    </cfRule>
    <cfRule type="expression" dxfId="74" priority="84">
      <formula>"Gruppengröße Ok"</formula>
    </cfRule>
  </conditionalFormatting>
  <conditionalFormatting sqref="A84">
    <cfRule type="expression" dxfId="73" priority="81">
      <formula>"Gruppengröße überschritten"</formula>
    </cfRule>
    <cfRule type="expression" dxfId="72" priority="82">
      <formula>"Gruppengröße Ok"</formula>
    </cfRule>
  </conditionalFormatting>
  <conditionalFormatting sqref="A85">
    <cfRule type="expression" dxfId="71" priority="79">
      <formula>"Gruppengröße überschritten"</formula>
    </cfRule>
    <cfRule type="expression" dxfId="70" priority="80">
      <formula>"Gruppengröße Ok"</formula>
    </cfRule>
  </conditionalFormatting>
  <conditionalFormatting sqref="A86">
    <cfRule type="expression" dxfId="69" priority="77">
      <formula>"Gruppengröße überschritten"</formula>
    </cfRule>
    <cfRule type="expression" dxfId="68" priority="78">
      <formula>"Gruppengröße Ok"</formula>
    </cfRule>
  </conditionalFormatting>
  <conditionalFormatting sqref="A87">
    <cfRule type="expression" dxfId="67" priority="75">
      <formula>"Gruppengröße überschritten"</formula>
    </cfRule>
    <cfRule type="expression" dxfId="66" priority="76">
      <formula>"Gruppengröße Ok"</formula>
    </cfRule>
  </conditionalFormatting>
  <conditionalFormatting sqref="A88">
    <cfRule type="expression" dxfId="65" priority="73">
      <formula>"Gruppengröße überschritten"</formula>
    </cfRule>
    <cfRule type="expression" dxfId="64" priority="74">
      <formula>"Gruppengröße Ok"</formula>
    </cfRule>
  </conditionalFormatting>
  <conditionalFormatting sqref="A89">
    <cfRule type="expression" dxfId="63" priority="71">
      <formula>"Gruppengröße überschritten"</formula>
    </cfRule>
    <cfRule type="expression" dxfId="62" priority="72">
      <formula>"Gruppengröße Ok"</formula>
    </cfRule>
  </conditionalFormatting>
  <conditionalFormatting sqref="D80">
    <cfRule type="expression" dxfId="61" priority="69">
      <formula>"Gruppengröße überschritten"</formula>
    </cfRule>
    <cfRule type="expression" dxfId="60" priority="70">
      <formula>"Gruppengröße Ok"</formula>
    </cfRule>
  </conditionalFormatting>
  <conditionalFormatting sqref="D81">
    <cfRule type="expression" dxfId="59" priority="67">
      <formula>"Gruppengröße überschritten"</formula>
    </cfRule>
    <cfRule type="expression" dxfId="58" priority="68">
      <formula>"Gruppengröße Ok"</formula>
    </cfRule>
  </conditionalFormatting>
  <conditionalFormatting sqref="D82">
    <cfRule type="expression" dxfId="57" priority="65">
      <formula>"Gruppengröße überschritten"</formula>
    </cfRule>
    <cfRule type="expression" dxfId="56" priority="66">
      <formula>"Gruppengröße Ok"</formula>
    </cfRule>
  </conditionalFormatting>
  <conditionalFormatting sqref="D84">
    <cfRule type="expression" dxfId="55" priority="61">
      <formula>"Gruppengröße überschritten"</formula>
    </cfRule>
    <cfRule type="expression" dxfId="54" priority="62">
      <formula>"Gruppengröße Ok"</formula>
    </cfRule>
  </conditionalFormatting>
  <conditionalFormatting sqref="D85">
    <cfRule type="expression" dxfId="53" priority="59">
      <formula>"Gruppengröße überschritten"</formula>
    </cfRule>
    <cfRule type="expression" dxfId="52" priority="60">
      <formula>"Gruppengröße Ok"</formula>
    </cfRule>
  </conditionalFormatting>
  <conditionalFormatting sqref="D86">
    <cfRule type="expression" dxfId="51" priority="57">
      <formula>"Gruppengröße überschritten"</formula>
    </cfRule>
    <cfRule type="expression" dxfId="50" priority="58">
      <formula>"Gruppengröße Ok"</formula>
    </cfRule>
  </conditionalFormatting>
  <conditionalFormatting sqref="D87">
    <cfRule type="expression" dxfId="49" priority="55">
      <formula>"Gruppengröße überschritten"</formula>
    </cfRule>
    <cfRule type="expression" dxfId="48" priority="56">
      <formula>"Gruppengröße Ok"</formula>
    </cfRule>
  </conditionalFormatting>
  <conditionalFormatting sqref="D88">
    <cfRule type="expression" dxfId="47" priority="53">
      <formula>"Gruppengröße überschritten"</formula>
    </cfRule>
    <cfRule type="expression" dxfId="46" priority="54">
      <formula>"Gruppengröße Ok"</formula>
    </cfRule>
  </conditionalFormatting>
  <conditionalFormatting sqref="G79">
    <cfRule type="expression" dxfId="45" priority="51">
      <formula>"Gruppengröße überschritten"</formula>
    </cfRule>
    <cfRule type="expression" dxfId="44" priority="52">
      <formula>"Gruppengröße Ok"</formula>
    </cfRule>
  </conditionalFormatting>
  <conditionalFormatting sqref="I97:I104 M96:M104">
    <cfRule type="expression" dxfId="43" priority="5">
      <formula>"Gruppengröße überschritten"</formula>
    </cfRule>
    <cfRule type="expression" dxfId="42" priority="6">
      <formula>"Gruppengröße Ok"</formula>
    </cfRule>
  </conditionalFormatting>
  <conditionalFormatting sqref="A96 E97:F104">
    <cfRule type="expression" dxfId="41" priority="45">
      <formula>"Gruppengröße überschritten"</formula>
    </cfRule>
    <cfRule type="expression" dxfId="40" priority="46">
      <formula>"Gruppengröße Ok"</formula>
    </cfRule>
  </conditionalFormatting>
  <conditionalFormatting sqref="A95 D95:E95 I95">
    <cfRule type="expression" dxfId="39" priority="43">
      <formula>"Gruppengröße überschritten"</formula>
    </cfRule>
    <cfRule type="expression" dxfId="38" priority="44">
      <formula>"Gruppengröße Ok"</formula>
    </cfRule>
  </conditionalFormatting>
  <conditionalFormatting sqref="A97">
    <cfRule type="expression" dxfId="37" priority="41">
      <formula>"Gruppengröße überschritten"</formula>
    </cfRule>
    <cfRule type="expression" dxfId="36" priority="42">
      <formula>"Gruppengröße Ok"</formula>
    </cfRule>
  </conditionalFormatting>
  <conditionalFormatting sqref="A98">
    <cfRule type="expression" dxfId="35" priority="39">
      <formula>"Gruppengröße überschritten"</formula>
    </cfRule>
    <cfRule type="expression" dxfId="34" priority="40">
      <formula>"Gruppengröße Ok"</formula>
    </cfRule>
  </conditionalFormatting>
  <conditionalFormatting sqref="A99">
    <cfRule type="expression" dxfId="33" priority="37">
      <formula>"Gruppengröße überschritten"</formula>
    </cfRule>
    <cfRule type="expression" dxfId="32" priority="38">
      <formula>"Gruppengröße Ok"</formula>
    </cfRule>
  </conditionalFormatting>
  <conditionalFormatting sqref="A100">
    <cfRule type="expression" dxfId="31" priority="35">
      <formula>"Gruppengröße überschritten"</formula>
    </cfRule>
    <cfRule type="expression" dxfId="30" priority="36">
      <formula>"Gruppengröße Ok"</formula>
    </cfRule>
  </conditionalFormatting>
  <conditionalFormatting sqref="A101">
    <cfRule type="expression" dxfId="29" priority="33">
      <formula>"Gruppengröße überschritten"</formula>
    </cfRule>
    <cfRule type="expression" dxfId="28" priority="34">
      <formula>"Gruppengröße Ok"</formula>
    </cfRule>
  </conditionalFormatting>
  <conditionalFormatting sqref="A102">
    <cfRule type="expression" dxfId="27" priority="31">
      <formula>"Gruppengröße überschritten"</formula>
    </cfRule>
    <cfRule type="expression" dxfId="26" priority="32">
      <formula>"Gruppengröße Ok"</formula>
    </cfRule>
  </conditionalFormatting>
  <conditionalFormatting sqref="A103">
    <cfRule type="expression" dxfId="25" priority="29">
      <formula>"Gruppengröße überschritten"</formula>
    </cfRule>
    <cfRule type="expression" dxfId="24" priority="30">
      <formula>"Gruppengröße Ok"</formula>
    </cfRule>
  </conditionalFormatting>
  <conditionalFormatting sqref="A104">
    <cfRule type="expression" dxfId="23" priority="27">
      <formula>"Gruppengröße überschritten"</formula>
    </cfRule>
    <cfRule type="expression" dxfId="22" priority="28">
      <formula>"Gruppengröße Ok"</formula>
    </cfRule>
  </conditionalFormatting>
  <conditionalFormatting sqref="D96">
    <cfRule type="expression" dxfId="21" priority="25">
      <formula>"Gruppengröße überschritten"</formula>
    </cfRule>
    <cfRule type="expression" dxfId="20" priority="26">
      <formula>"Gruppengröße Ok"</formula>
    </cfRule>
  </conditionalFormatting>
  <conditionalFormatting sqref="D97">
    <cfRule type="expression" dxfId="19" priority="23">
      <formula>"Gruppengröße überschritten"</formula>
    </cfRule>
    <cfRule type="expression" dxfId="18" priority="24">
      <formula>"Gruppengröße Ok"</formula>
    </cfRule>
  </conditionalFormatting>
  <conditionalFormatting sqref="D98">
    <cfRule type="expression" dxfId="17" priority="21">
      <formula>"Gruppengröße überschritten"</formula>
    </cfRule>
    <cfRule type="expression" dxfId="16" priority="22">
      <formula>"Gruppengröße Ok"</formula>
    </cfRule>
  </conditionalFormatting>
  <conditionalFormatting sqref="D99">
    <cfRule type="expression" dxfId="15" priority="19">
      <formula>"Gruppengröße überschritten"</formula>
    </cfRule>
    <cfRule type="expression" dxfId="14" priority="20">
      <formula>"Gruppengröße Ok"</formula>
    </cfRule>
  </conditionalFormatting>
  <conditionalFormatting sqref="D100">
    <cfRule type="expression" dxfId="13" priority="17">
      <formula>"Gruppengröße überschritten"</formula>
    </cfRule>
    <cfRule type="expression" dxfId="12" priority="18">
      <formula>"Gruppengröße Ok"</formula>
    </cfRule>
  </conditionalFormatting>
  <conditionalFormatting sqref="D101">
    <cfRule type="expression" dxfId="11" priority="15">
      <formula>"Gruppengröße überschritten"</formula>
    </cfRule>
    <cfRule type="expression" dxfId="10" priority="16">
      <formula>"Gruppengröße Ok"</formula>
    </cfRule>
  </conditionalFormatting>
  <conditionalFormatting sqref="D102">
    <cfRule type="expression" dxfId="9" priority="13">
      <formula>"Gruppengröße überschritten"</formula>
    </cfRule>
    <cfRule type="expression" dxfId="8" priority="14">
      <formula>"Gruppengröße Ok"</formula>
    </cfRule>
  </conditionalFormatting>
  <conditionalFormatting sqref="D103">
    <cfRule type="expression" dxfId="7" priority="11">
      <formula>"Gruppengröße überschritten"</formula>
    </cfRule>
    <cfRule type="expression" dxfId="6" priority="12">
      <formula>"Gruppengröße Ok"</formula>
    </cfRule>
  </conditionalFormatting>
  <conditionalFormatting sqref="D104">
    <cfRule type="expression" dxfId="5" priority="9">
      <formula>"Gruppengröße überschritten"</formula>
    </cfRule>
    <cfRule type="expression" dxfId="4" priority="10">
      <formula>"Gruppengröße Ok"</formula>
    </cfRule>
  </conditionalFormatting>
  <conditionalFormatting sqref="G95">
    <cfRule type="expression" dxfId="3" priority="7">
      <formula>"Gruppengröße überschritten"</formula>
    </cfRule>
    <cfRule type="expression" dxfId="2" priority="8">
      <formula>"Gruppengröße Ok"</formula>
    </cfRule>
  </conditionalFormatting>
  <conditionalFormatting sqref="B72">
    <cfRule type="expression" dxfId="1" priority="1">
      <formula>"Gruppengröße überschritten"</formula>
    </cfRule>
    <cfRule type="expression" dxfId="0" priority="2">
      <formula>"Gruppengröße Ok"</formula>
    </cfRule>
  </conditionalFormatting>
  <pageMargins left="0.54541666666666666" right="0.7" top="0.78740157499999996" bottom="0.78740157499999996" header="0.3" footer="0.3"/>
  <pageSetup paperSize="9" scale="67" fitToHeight="0" orientation="landscape" r:id="rId1"/>
  <headerFooter>
    <oddHeader>&amp;LAN: Kreis Offenbach
        Werner-Hilpert-Straße 1
        63128 Dietzenbach&amp;C&amp;"-,Fett"FD Jugend und Familie
51.7 Kindertagesstätten und Fördermittelabrechnung&amp;RFachaufsicht-kita@kreis-offenbach.de</oddHeader>
    <oddFooter>&amp;CSeite &amp;P von &amp;N</oddFooter>
  </headerFooter>
  <rowBreaks count="2" manualBreakCount="2">
    <brk id="74" max="16383" man="1"/>
    <brk id="10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5FECB4-89CD-4383-A54A-149EB099DC45}">
  <sheetPr>
    <pageSetUpPr fitToPage="1"/>
  </sheetPr>
  <dimension ref="A1:Q237"/>
  <sheetViews>
    <sheetView showGridLines="0" view="pageLayout" topLeftCell="A207" zoomScale="70" zoomScaleNormal="60" zoomScalePageLayoutView="70" workbookViewId="0">
      <selection activeCell="C151" sqref="C151:E151"/>
    </sheetView>
  </sheetViews>
  <sheetFormatPr baseColWidth="10" defaultColWidth="11.44140625" defaultRowHeight="13.8" x14ac:dyDescent="0.25"/>
  <cols>
    <col min="1" max="1" width="44.5546875" style="3" customWidth="1"/>
    <col min="2" max="2" width="18.109375" style="3" customWidth="1"/>
    <col min="3" max="5" width="29.88671875" style="3" customWidth="1"/>
    <col min="6" max="6" width="34.44140625" style="3" customWidth="1"/>
    <col min="7" max="7" width="30.88671875" style="3" customWidth="1"/>
    <col min="8" max="16384" width="11.44140625" style="3"/>
  </cols>
  <sheetData>
    <row r="1" spans="1:7" ht="18" customHeight="1" x14ac:dyDescent="0.3">
      <c r="A1" s="168" t="s">
        <v>242</v>
      </c>
      <c r="B1" s="904"/>
      <c r="C1" s="904"/>
      <c r="D1" s="904"/>
      <c r="E1" s="169"/>
      <c r="F1" s="169"/>
      <c r="G1" s="170"/>
    </row>
    <row r="2" spans="1:7" x14ac:dyDescent="0.25">
      <c r="E2" s="170"/>
      <c r="F2" s="170"/>
    </row>
    <row r="3" spans="1:7" ht="17.399999999999999" x14ac:dyDescent="0.3">
      <c r="A3" s="171" t="s">
        <v>243</v>
      </c>
      <c r="B3" s="172"/>
      <c r="C3" s="172"/>
      <c r="D3" s="172"/>
      <c r="E3" s="172"/>
      <c r="F3" s="172"/>
      <c r="G3" s="172"/>
    </row>
    <row r="5" spans="1:7" ht="17.399999999999999" x14ac:dyDescent="0.3">
      <c r="A5" s="905" t="s">
        <v>244</v>
      </c>
      <c r="B5" s="905"/>
      <c r="C5" s="905"/>
      <c r="D5" s="905"/>
      <c r="E5" s="905"/>
      <c r="F5" s="905"/>
      <c r="G5" s="905"/>
    </row>
    <row r="6" spans="1:7" ht="75" customHeight="1" x14ac:dyDescent="0.25">
      <c r="A6" s="173" t="s">
        <v>150</v>
      </c>
      <c r="B6" s="174" t="s">
        <v>245</v>
      </c>
      <c r="C6" s="175" t="s">
        <v>246</v>
      </c>
      <c r="D6" s="176" t="s">
        <v>247</v>
      </c>
      <c r="E6" s="176" t="s">
        <v>248</v>
      </c>
      <c r="F6" s="177" t="s">
        <v>43</v>
      </c>
      <c r="G6" s="177" t="s">
        <v>151</v>
      </c>
    </row>
    <row r="7" spans="1:7" ht="17.399999999999999" x14ac:dyDescent="0.3">
      <c r="A7" s="178" t="s">
        <v>152</v>
      </c>
      <c r="B7" s="179">
        <v>22.5</v>
      </c>
      <c r="C7" s="180"/>
      <c r="D7" s="181"/>
      <c r="E7" s="182"/>
      <c r="F7" s="183">
        <v>0.2</v>
      </c>
      <c r="G7" s="184">
        <f>SUM(B7*C7*F7)+(B7*D7*F7)+(B7*E7*F7)</f>
        <v>0</v>
      </c>
    </row>
    <row r="8" spans="1:7" ht="17.399999999999999" x14ac:dyDescent="0.3">
      <c r="A8" s="178"/>
      <c r="B8" s="179">
        <v>30</v>
      </c>
      <c r="C8" s="180"/>
      <c r="D8" s="181"/>
      <c r="E8" s="182"/>
      <c r="F8" s="183">
        <v>0.2</v>
      </c>
      <c r="G8" s="184">
        <f t="shared" ref="G8:G18" si="0">SUM(B8*C8*F8)+(B8*D8*F8)+(B8*E8*F8)</f>
        <v>0</v>
      </c>
    </row>
    <row r="9" spans="1:7" ht="17.399999999999999" x14ac:dyDescent="0.3">
      <c r="A9" s="178"/>
      <c r="B9" s="179">
        <v>42.5</v>
      </c>
      <c r="C9" s="180"/>
      <c r="D9" s="181"/>
      <c r="E9" s="182"/>
      <c r="F9" s="183">
        <v>0.2</v>
      </c>
      <c r="G9" s="184">
        <f t="shared" si="0"/>
        <v>0</v>
      </c>
    </row>
    <row r="10" spans="1:7" ht="17.399999999999999" x14ac:dyDescent="0.3">
      <c r="A10" s="178"/>
      <c r="B10" s="179">
        <v>50</v>
      </c>
      <c r="C10" s="185"/>
      <c r="D10" s="181"/>
      <c r="E10" s="182"/>
      <c r="F10" s="183">
        <v>0.2</v>
      </c>
      <c r="G10" s="184">
        <f t="shared" si="0"/>
        <v>0</v>
      </c>
    </row>
    <row r="11" spans="1:7" ht="17.399999999999999" x14ac:dyDescent="0.3">
      <c r="A11" s="186" t="s">
        <v>153</v>
      </c>
      <c r="B11" s="179">
        <v>22.5</v>
      </c>
      <c r="C11" s="185"/>
      <c r="D11" s="181"/>
      <c r="E11" s="182"/>
      <c r="F11" s="183">
        <v>7.0000000000000007E-2</v>
      </c>
      <c r="G11" s="184">
        <f t="shared" si="0"/>
        <v>0</v>
      </c>
    </row>
    <row r="12" spans="1:7" ht="17.399999999999999" x14ac:dyDescent="0.3">
      <c r="A12" s="186"/>
      <c r="B12" s="179">
        <v>30</v>
      </c>
      <c r="C12" s="185"/>
      <c r="D12" s="181"/>
      <c r="E12" s="182"/>
      <c r="F12" s="183">
        <v>7.0000000000000007E-2</v>
      </c>
      <c r="G12" s="184">
        <f t="shared" si="0"/>
        <v>0</v>
      </c>
    </row>
    <row r="13" spans="1:7" ht="17.399999999999999" x14ac:dyDescent="0.3">
      <c r="A13" s="186"/>
      <c r="B13" s="179">
        <v>42.5</v>
      </c>
      <c r="C13" s="185"/>
      <c r="D13" s="181"/>
      <c r="E13" s="182"/>
      <c r="F13" s="183">
        <v>7.0000000000000007E-2</v>
      </c>
      <c r="G13" s="184">
        <f t="shared" si="0"/>
        <v>0</v>
      </c>
    </row>
    <row r="14" spans="1:7" ht="17.399999999999999" x14ac:dyDescent="0.3">
      <c r="A14" s="178"/>
      <c r="B14" s="179">
        <v>50</v>
      </c>
      <c r="C14" s="185"/>
      <c r="D14" s="181"/>
      <c r="E14" s="182"/>
      <c r="F14" s="183">
        <v>7.0000000000000007E-2</v>
      </c>
      <c r="G14" s="184">
        <f t="shared" si="0"/>
        <v>0</v>
      </c>
    </row>
    <row r="15" spans="1:7" ht="17.399999999999999" x14ac:dyDescent="0.3">
      <c r="A15" s="178" t="s">
        <v>154</v>
      </c>
      <c r="B15" s="179">
        <v>22.5</v>
      </c>
      <c r="C15" s="185"/>
      <c r="D15" s="181"/>
      <c r="E15" s="182"/>
      <c r="F15" s="183">
        <v>0.06</v>
      </c>
      <c r="G15" s="184">
        <f t="shared" si="0"/>
        <v>0</v>
      </c>
    </row>
    <row r="16" spans="1:7" ht="17.399999999999999" x14ac:dyDescent="0.3">
      <c r="A16" s="178"/>
      <c r="B16" s="179">
        <v>30</v>
      </c>
      <c r="C16" s="185"/>
      <c r="D16" s="181"/>
      <c r="E16" s="182"/>
      <c r="F16" s="183">
        <v>0.06</v>
      </c>
      <c r="G16" s="184">
        <f t="shared" si="0"/>
        <v>0</v>
      </c>
    </row>
    <row r="17" spans="1:7" ht="17.399999999999999" x14ac:dyDescent="0.3">
      <c r="A17" s="178"/>
      <c r="B17" s="179">
        <v>42.5</v>
      </c>
      <c r="C17" s="185"/>
      <c r="D17" s="181"/>
      <c r="E17" s="182"/>
      <c r="F17" s="183">
        <v>0.06</v>
      </c>
      <c r="G17" s="184">
        <f t="shared" si="0"/>
        <v>0</v>
      </c>
    </row>
    <row r="18" spans="1:7" ht="17.399999999999999" x14ac:dyDescent="0.3">
      <c r="A18" s="178"/>
      <c r="B18" s="179">
        <v>50</v>
      </c>
      <c r="C18" s="185"/>
      <c r="D18" s="181"/>
      <c r="E18" s="182"/>
      <c r="F18" s="183">
        <v>0.06</v>
      </c>
      <c r="G18" s="184">
        <f t="shared" si="0"/>
        <v>0</v>
      </c>
    </row>
    <row r="19" spans="1:7" ht="17.399999999999999" x14ac:dyDescent="0.3">
      <c r="A19" s="911" t="s">
        <v>310</v>
      </c>
      <c r="B19" s="912"/>
      <c r="C19" s="187">
        <f>SUM(C7:C18)+SUM(D7:D18)</f>
        <v>0</v>
      </c>
      <c r="D19" s="188"/>
      <c r="E19" s="189"/>
      <c r="F19" s="189"/>
    </row>
    <row r="20" spans="1:7" ht="17.399999999999999" x14ac:dyDescent="0.3">
      <c r="A20" s="913" t="s">
        <v>312</v>
      </c>
      <c r="B20" s="914"/>
      <c r="C20" s="932"/>
      <c r="D20" s="170"/>
      <c r="E20" s="906" t="s">
        <v>249</v>
      </c>
      <c r="F20" s="906"/>
      <c r="G20" s="190">
        <f>SUM(G7:G18)</f>
        <v>0</v>
      </c>
    </row>
    <row r="21" spans="1:7" ht="37.950000000000003" customHeight="1" x14ac:dyDescent="0.3">
      <c r="A21" s="909" t="s">
        <v>311</v>
      </c>
      <c r="B21" s="910"/>
      <c r="C21" s="280">
        <f>SUM(E7:E18)+C19</f>
        <v>0</v>
      </c>
      <c r="E21" s="907" t="s">
        <v>250</v>
      </c>
      <c r="F21" s="907"/>
      <c r="G21" s="192">
        <f xml:space="preserve"> G20*22%</f>
        <v>0</v>
      </c>
    </row>
    <row r="22" spans="1:7" ht="36.6" customHeight="1" x14ac:dyDescent="0.3">
      <c r="A22" s="279" t="s">
        <v>251</v>
      </c>
      <c r="B22" s="1"/>
      <c r="C22" s="1"/>
      <c r="E22" s="908" t="s">
        <v>252</v>
      </c>
      <c r="F22" s="908"/>
      <c r="G22" s="193">
        <f>SUM(G20+G21)</f>
        <v>0</v>
      </c>
    </row>
    <row r="23" spans="1:7" ht="42.75" customHeight="1" x14ac:dyDescent="0.3">
      <c r="A23" s="194"/>
      <c r="B23" s="1" t="s">
        <v>253</v>
      </c>
      <c r="C23" s="1"/>
      <c r="E23" s="900" t="s">
        <v>254</v>
      </c>
      <c r="F23" s="900"/>
      <c r="G23" s="195">
        <f>IF(AND(G20*20%&lt;=1.5*A23,G20*20%&lt;=60),G20*20%,IF(1.5*A23&lt;=60,1.5*A23,60))</f>
        <v>0</v>
      </c>
    </row>
    <row r="24" spans="1:7" ht="27.75" customHeight="1" x14ac:dyDescent="0.3">
      <c r="A24" s="196"/>
      <c r="B24" s="191"/>
      <c r="C24" s="197"/>
      <c r="E24" s="198"/>
      <c r="F24" s="199" t="s">
        <v>255</v>
      </c>
      <c r="G24" s="200">
        <f>SUM(G22:G23)</f>
        <v>0</v>
      </c>
    </row>
    <row r="25" spans="1:7" ht="19.95" customHeight="1" x14ac:dyDescent="0.3">
      <c r="A25" s="170"/>
      <c r="B25" s="170"/>
      <c r="C25" s="170"/>
      <c r="D25" s="170"/>
      <c r="E25" s="201"/>
      <c r="F25" s="201"/>
      <c r="G25" s="170"/>
    </row>
    <row r="26" spans="1:7" ht="39.75" customHeight="1" x14ac:dyDescent="0.25">
      <c r="A26" s="869" t="s">
        <v>256</v>
      </c>
      <c r="B26" s="869"/>
      <c r="C26" s="869"/>
      <c r="D26" s="869"/>
      <c r="E26" s="869"/>
      <c r="F26" s="869"/>
      <c r="G26" s="869"/>
    </row>
    <row r="27" spans="1:7" ht="37.950000000000003" customHeight="1" x14ac:dyDescent="0.25">
      <c r="A27" s="901" t="s">
        <v>257</v>
      </c>
      <c r="B27" s="901"/>
      <c r="C27" s="901"/>
      <c r="D27" s="901"/>
      <c r="E27" s="901"/>
      <c r="F27" s="901"/>
      <c r="G27" s="901"/>
    </row>
    <row r="28" spans="1:7" ht="61.2" customHeight="1" x14ac:dyDescent="0.25">
      <c r="A28" s="869" t="s">
        <v>258</v>
      </c>
      <c r="B28" s="869"/>
      <c r="C28" s="869"/>
      <c r="D28" s="869"/>
      <c r="E28" s="869"/>
      <c r="F28" s="869"/>
      <c r="G28" s="869"/>
    </row>
    <row r="29" spans="1:7" ht="39.75" customHeight="1" x14ac:dyDescent="0.25">
      <c r="A29" s="902" t="s">
        <v>259</v>
      </c>
      <c r="B29" s="902"/>
      <c r="C29" s="902"/>
      <c r="D29" s="902"/>
      <c r="E29" s="902"/>
      <c r="F29" s="902"/>
      <c r="G29" s="902"/>
    </row>
    <row r="30" spans="1:7" ht="59.25" customHeight="1" x14ac:dyDescent="0.25">
      <c r="A30" s="903" t="s">
        <v>260</v>
      </c>
      <c r="B30" s="903"/>
      <c r="C30" s="903"/>
      <c r="D30" s="903"/>
      <c r="E30" s="903"/>
      <c r="F30" s="903"/>
      <c r="G30" s="903"/>
    </row>
    <row r="31" spans="1:7" ht="17.399999999999999" x14ac:dyDescent="0.25">
      <c r="A31" s="882" t="s">
        <v>261</v>
      </c>
      <c r="B31" s="883"/>
      <c r="C31" s="883"/>
      <c r="D31" s="883"/>
      <c r="E31" s="883"/>
      <c r="F31" s="883"/>
      <c r="G31" s="884"/>
    </row>
    <row r="32" spans="1:7" ht="36.6" x14ac:dyDescent="0.25">
      <c r="A32" s="202" t="s">
        <v>7</v>
      </c>
      <c r="B32" s="202" t="s">
        <v>35</v>
      </c>
      <c r="C32" s="203" t="s">
        <v>26</v>
      </c>
      <c r="D32" s="203" t="s">
        <v>262</v>
      </c>
      <c r="E32" s="202" t="s">
        <v>14</v>
      </c>
      <c r="F32" s="202" t="s">
        <v>263</v>
      </c>
      <c r="G32" s="203" t="s">
        <v>264</v>
      </c>
    </row>
    <row r="33" spans="1:7" ht="17.399999999999999" x14ac:dyDescent="0.3">
      <c r="A33" s="204"/>
      <c r="B33" s="204"/>
      <c r="C33" s="204"/>
      <c r="D33" s="204"/>
      <c r="E33" s="204"/>
      <c r="F33" s="204"/>
      <c r="G33" s="205"/>
    </row>
    <row r="34" spans="1:7" ht="17.399999999999999" x14ac:dyDescent="0.3">
      <c r="A34" s="204"/>
      <c r="B34" s="204"/>
      <c r="C34" s="204"/>
      <c r="D34" s="204"/>
      <c r="E34" s="204"/>
      <c r="F34" s="204"/>
      <c r="G34" s="205"/>
    </row>
    <row r="35" spans="1:7" ht="17.399999999999999" x14ac:dyDescent="0.3">
      <c r="A35" s="204"/>
      <c r="B35" s="204"/>
      <c r="C35" s="204"/>
      <c r="D35" s="204"/>
      <c r="E35" s="204"/>
      <c r="F35" s="204"/>
      <c r="G35" s="205"/>
    </row>
    <row r="36" spans="1:7" ht="17.399999999999999" x14ac:dyDescent="0.3">
      <c r="A36" s="204"/>
      <c r="B36" s="204"/>
      <c r="C36" s="204"/>
      <c r="D36" s="204"/>
      <c r="E36" s="204"/>
      <c r="F36" s="204"/>
      <c r="G36" s="205"/>
    </row>
    <row r="37" spans="1:7" ht="17.399999999999999" x14ac:dyDescent="0.3">
      <c r="A37" s="204"/>
      <c r="B37" s="204"/>
      <c r="C37" s="204"/>
      <c r="D37" s="204"/>
      <c r="E37" s="204"/>
      <c r="F37" s="204"/>
      <c r="G37" s="205"/>
    </row>
    <row r="38" spans="1:7" ht="18" customHeight="1" x14ac:dyDescent="0.25">
      <c r="A38" s="885" t="s">
        <v>265</v>
      </c>
      <c r="B38" s="885"/>
      <c r="C38" s="885"/>
      <c r="D38" s="886"/>
      <c r="E38" s="889" t="s">
        <v>120</v>
      </c>
      <c r="F38" s="890"/>
      <c r="G38" s="206">
        <f>SUM(G33:G37)</f>
        <v>0</v>
      </c>
    </row>
    <row r="39" spans="1:7" ht="18" customHeight="1" x14ac:dyDescent="0.25">
      <c r="A39" s="887"/>
      <c r="B39" s="887"/>
      <c r="C39" s="887"/>
      <c r="D39" s="888"/>
      <c r="E39" s="891" t="s">
        <v>266</v>
      </c>
      <c r="F39" s="892"/>
      <c r="G39" s="895">
        <f>G23</f>
        <v>0</v>
      </c>
    </row>
    <row r="40" spans="1:7" ht="22.5" customHeight="1" x14ac:dyDescent="0.25">
      <c r="A40" s="887"/>
      <c r="B40" s="887"/>
      <c r="C40" s="887"/>
      <c r="D40" s="888"/>
      <c r="E40" s="893"/>
      <c r="F40" s="894"/>
      <c r="G40" s="896"/>
    </row>
    <row r="41" spans="1:7" ht="13.95" customHeight="1" x14ac:dyDescent="0.25">
      <c r="A41" s="887"/>
      <c r="B41" s="887"/>
      <c r="C41" s="887"/>
      <c r="D41" s="888"/>
      <c r="E41" s="893"/>
      <c r="F41" s="894"/>
      <c r="G41" s="897"/>
    </row>
    <row r="42" spans="1:7" ht="23.25" customHeight="1" x14ac:dyDescent="0.3">
      <c r="A42" s="207"/>
      <c r="B42" s="207"/>
      <c r="C42" s="207"/>
      <c r="D42" s="208"/>
      <c r="E42" s="898" t="s">
        <v>267</v>
      </c>
      <c r="F42" s="899"/>
      <c r="G42" s="209">
        <f>(G38-G39)</f>
        <v>0</v>
      </c>
    </row>
    <row r="43" spans="1:7" ht="18" customHeight="1" x14ac:dyDescent="0.25">
      <c r="A43" s="210"/>
      <c r="B43" s="210"/>
      <c r="C43" s="210"/>
      <c r="D43" s="210"/>
      <c r="E43" s="211"/>
      <c r="F43" s="211"/>
      <c r="G43" s="212"/>
    </row>
    <row r="44" spans="1:7" ht="24" customHeight="1" x14ac:dyDescent="0.25">
      <c r="A44" s="873" t="s">
        <v>268</v>
      </c>
      <c r="B44" s="874"/>
      <c r="C44" s="874"/>
      <c r="D44" s="874"/>
      <c r="E44" s="874"/>
      <c r="F44" s="874"/>
      <c r="G44" s="875"/>
    </row>
    <row r="45" spans="1:7" ht="36.6" x14ac:dyDescent="0.25">
      <c r="A45" s="213" t="s">
        <v>7</v>
      </c>
      <c r="B45" s="213" t="s">
        <v>35</v>
      </c>
      <c r="C45" s="214" t="s">
        <v>26</v>
      </c>
      <c r="D45" s="214" t="s">
        <v>269</v>
      </c>
      <c r="E45" s="213" t="s">
        <v>38</v>
      </c>
      <c r="F45" s="214" t="s">
        <v>270</v>
      </c>
      <c r="G45" s="214" t="s">
        <v>271</v>
      </c>
    </row>
    <row r="46" spans="1:7" ht="17.399999999999999" x14ac:dyDescent="0.3">
      <c r="A46" s="215"/>
      <c r="B46" s="215"/>
      <c r="C46" s="215"/>
      <c r="D46" s="215"/>
      <c r="E46" s="215"/>
      <c r="F46" s="215"/>
      <c r="G46" s="205"/>
    </row>
    <row r="47" spans="1:7" ht="17.399999999999999" x14ac:dyDescent="0.3">
      <c r="A47" s="215"/>
      <c r="B47" s="215"/>
      <c r="C47" s="215"/>
      <c r="D47" s="215"/>
      <c r="E47" s="215"/>
      <c r="F47" s="215"/>
      <c r="G47" s="205"/>
    </row>
    <row r="48" spans="1:7" ht="17.399999999999999" x14ac:dyDescent="0.3">
      <c r="A48" s="215"/>
      <c r="B48" s="215"/>
      <c r="C48" s="215"/>
      <c r="D48" s="215"/>
      <c r="E48" s="215"/>
      <c r="F48" s="215"/>
      <c r="G48" s="205"/>
    </row>
    <row r="49" spans="1:7" ht="17.399999999999999" x14ac:dyDescent="0.3">
      <c r="A49" s="215"/>
      <c r="B49" s="215"/>
      <c r="C49" s="215"/>
      <c r="D49" s="215"/>
      <c r="E49" s="215"/>
      <c r="F49" s="215"/>
      <c r="G49" s="205"/>
    </row>
    <row r="50" spans="1:7" ht="17.399999999999999" x14ac:dyDescent="0.3">
      <c r="A50" s="215"/>
      <c r="B50" s="215"/>
      <c r="C50" s="215"/>
      <c r="D50" s="215"/>
      <c r="E50" s="215"/>
      <c r="F50" s="215"/>
      <c r="G50" s="205"/>
    </row>
    <row r="51" spans="1:7" ht="17.399999999999999" x14ac:dyDescent="0.3">
      <c r="A51" s="215"/>
      <c r="B51" s="215"/>
      <c r="C51" s="215"/>
      <c r="D51" s="215"/>
      <c r="E51" s="215"/>
      <c r="F51" s="215"/>
      <c r="G51" s="205"/>
    </row>
    <row r="52" spans="1:7" ht="17.399999999999999" x14ac:dyDescent="0.3">
      <c r="A52" s="216"/>
      <c r="B52" s="216"/>
      <c r="C52" s="216"/>
      <c r="D52" s="216"/>
      <c r="E52" s="217"/>
      <c r="F52" s="218" t="s">
        <v>120</v>
      </c>
      <c r="G52" s="219">
        <f>SUM(G46:G51)</f>
        <v>0</v>
      </c>
    </row>
    <row r="53" spans="1:7" ht="52.2" customHeight="1" x14ac:dyDescent="0.3">
      <c r="A53" s="876" t="s">
        <v>272</v>
      </c>
      <c r="B53" s="876"/>
      <c r="C53" s="876"/>
      <c r="D53" s="876"/>
      <c r="E53" s="876"/>
      <c r="F53" s="220" t="s">
        <v>273</v>
      </c>
      <c r="G53" s="221">
        <f>G22*15%</f>
        <v>0</v>
      </c>
    </row>
    <row r="54" spans="1:7" ht="73.5" customHeight="1" x14ac:dyDescent="0.3">
      <c r="A54" s="876"/>
      <c r="B54" s="876"/>
      <c r="C54" s="876"/>
      <c r="D54" s="876"/>
      <c r="E54" s="876"/>
      <c r="F54" s="222" t="s">
        <v>274</v>
      </c>
      <c r="G54" s="223">
        <f>IF(G52&lt;G53,G52,G53)</f>
        <v>0</v>
      </c>
    </row>
    <row r="55" spans="1:7" ht="55.95" customHeight="1" x14ac:dyDescent="0.25">
      <c r="A55" s="877" t="s">
        <v>275</v>
      </c>
      <c r="B55" s="877"/>
      <c r="C55" s="877"/>
      <c r="D55" s="877"/>
      <c r="E55" s="877"/>
      <c r="F55" s="862"/>
      <c r="G55" s="862"/>
    </row>
    <row r="56" spans="1:7" ht="46.5" customHeight="1" x14ac:dyDescent="0.25">
      <c r="A56" s="862" t="s">
        <v>276</v>
      </c>
      <c r="B56" s="862"/>
      <c r="C56" s="862"/>
      <c r="D56" s="862"/>
      <c r="E56" s="862"/>
      <c r="F56" s="862"/>
      <c r="G56" s="862"/>
    </row>
    <row r="57" spans="1:7" ht="39" customHeight="1" x14ac:dyDescent="0.3">
      <c r="A57" s="878" t="s">
        <v>277</v>
      </c>
      <c r="B57" s="879"/>
      <c r="C57" s="879"/>
      <c r="D57" s="879"/>
      <c r="E57" s="879"/>
      <c r="F57" s="879"/>
      <c r="G57" s="880"/>
    </row>
    <row r="58" spans="1:7" ht="36.6" x14ac:dyDescent="0.3">
      <c r="A58" s="224" t="s">
        <v>7</v>
      </c>
      <c r="B58" s="224" t="s">
        <v>35</v>
      </c>
      <c r="C58" s="225" t="s">
        <v>26</v>
      </c>
      <c r="D58" s="225" t="s">
        <v>262</v>
      </c>
      <c r="E58" s="224" t="s">
        <v>14</v>
      </c>
      <c r="F58" s="226" t="s">
        <v>278</v>
      </c>
      <c r="G58" s="227" t="s">
        <v>279</v>
      </c>
    </row>
    <row r="59" spans="1:7" ht="17.399999999999999" x14ac:dyDescent="0.3">
      <c r="A59" s="204"/>
      <c r="B59" s="204"/>
      <c r="C59" s="204"/>
      <c r="D59" s="204"/>
      <c r="E59" s="204"/>
      <c r="F59" s="204"/>
      <c r="G59" s="228"/>
    </row>
    <row r="60" spans="1:7" ht="17.399999999999999" x14ac:dyDescent="0.3">
      <c r="A60" s="204"/>
      <c r="B60" s="204"/>
      <c r="C60" s="204"/>
      <c r="D60" s="204"/>
      <c r="E60" s="204"/>
      <c r="F60" s="204"/>
      <c r="G60" s="228"/>
    </row>
    <row r="61" spans="1:7" ht="17.399999999999999" x14ac:dyDescent="0.3">
      <c r="A61" s="204"/>
      <c r="B61" s="204"/>
      <c r="C61" s="204"/>
      <c r="D61" s="204"/>
      <c r="E61" s="204"/>
      <c r="F61" s="204"/>
      <c r="G61" s="228"/>
    </row>
    <row r="62" spans="1:7" ht="17.399999999999999" x14ac:dyDescent="0.3">
      <c r="A62" s="204"/>
      <c r="B62" s="204"/>
      <c r="C62" s="204"/>
      <c r="D62" s="204"/>
      <c r="E62" s="204"/>
      <c r="F62" s="204"/>
      <c r="G62" s="228"/>
    </row>
    <row r="63" spans="1:7" ht="17.399999999999999" x14ac:dyDescent="0.3">
      <c r="A63" s="204"/>
      <c r="B63" s="204"/>
      <c r="C63" s="204"/>
      <c r="D63" s="204"/>
      <c r="E63" s="204"/>
      <c r="F63" s="204"/>
      <c r="G63" s="228"/>
    </row>
    <row r="64" spans="1:7" ht="17.399999999999999" x14ac:dyDescent="0.3">
      <c r="A64" s="204"/>
      <c r="B64" s="204"/>
      <c r="C64" s="204"/>
      <c r="D64" s="204"/>
      <c r="E64" s="204"/>
      <c r="F64" s="204"/>
      <c r="G64" s="228"/>
    </row>
    <row r="65" spans="1:7" ht="17.399999999999999" x14ac:dyDescent="0.3">
      <c r="A65" s="204"/>
      <c r="B65" s="204"/>
      <c r="C65" s="204"/>
      <c r="D65" s="204"/>
      <c r="E65" s="204"/>
      <c r="F65" s="204"/>
      <c r="G65" s="228"/>
    </row>
    <row r="66" spans="1:7" ht="17.399999999999999" x14ac:dyDescent="0.3">
      <c r="A66" s="204"/>
      <c r="B66" s="204"/>
      <c r="C66" s="204"/>
      <c r="D66" s="204"/>
      <c r="E66" s="204"/>
      <c r="F66" s="204"/>
      <c r="G66" s="228"/>
    </row>
    <row r="67" spans="1:7" ht="17.399999999999999" x14ac:dyDescent="0.3">
      <c r="A67" s="204"/>
      <c r="B67" s="204"/>
      <c r="C67" s="204"/>
      <c r="D67" s="204"/>
      <c r="E67" s="204"/>
      <c r="F67" s="204"/>
      <c r="G67" s="228"/>
    </row>
    <row r="68" spans="1:7" ht="17.399999999999999" x14ac:dyDescent="0.3">
      <c r="A68" s="204"/>
      <c r="B68" s="204"/>
      <c r="C68" s="204"/>
      <c r="D68" s="204"/>
      <c r="E68" s="204"/>
      <c r="F68" s="204"/>
      <c r="G68" s="228"/>
    </row>
    <row r="69" spans="1:7" ht="17.399999999999999" x14ac:dyDescent="0.3">
      <c r="A69" s="204"/>
      <c r="B69" s="204"/>
      <c r="C69" s="204"/>
      <c r="D69" s="204"/>
      <c r="E69" s="204"/>
      <c r="F69" s="204"/>
      <c r="G69" s="228"/>
    </row>
    <row r="70" spans="1:7" ht="17.399999999999999" x14ac:dyDescent="0.3">
      <c r="A70" s="204"/>
      <c r="B70" s="204"/>
      <c r="C70" s="204"/>
      <c r="D70" s="204"/>
      <c r="E70" s="204"/>
      <c r="F70" s="204"/>
      <c r="G70" s="228"/>
    </row>
    <row r="71" spans="1:7" ht="17.399999999999999" x14ac:dyDescent="0.3">
      <c r="A71" s="204"/>
      <c r="B71" s="204"/>
      <c r="C71" s="204"/>
      <c r="D71" s="204"/>
      <c r="E71" s="204"/>
      <c r="F71" s="204"/>
      <c r="G71" s="228"/>
    </row>
    <row r="72" spans="1:7" ht="17.399999999999999" x14ac:dyDescent="0.3">
      <c r="A72" s="204"/>
      <c r="B72" s="204"/>
      <c r="C72" s="204"/>
      <c r="D72" s="204"/>
      <c r="E72" s="204"/>
      <c r="F72" s="204"/>
      <c r="G72" s="228"/>
    </row>
    <row r="73" spans="1:7" ht="17.399999999999999" x14ac:dyDescent="0.3">
      <c r="A73" s="204"/>
      <c r="B73" s="204"/>
      <c r="C73" s="204"/>
      <c r="D73" s="204"/>
      <c r="E73" s="204"/>
      <c r="F73" s="204"/>
      <c r="G73" s="228"/>
    </row>
    <row r="74" spans="1:7" ht="17.399999999999999" x14ac:dyDescent="0.3">
      <c r="A74" s="204"/>
      <c r="B74" s="204"/>
      <c r="C74" s="204"/>
      <c r="D74" s="204"/>
      <c r="E74" s="204"/>
      <c r="F74" s="204"/>
      <c r="G74" s="228"/>
    </row>
    <row r="75" spans="1:7" ht="17.399999999999999" x14ac:dyDescent="0.3">
      <c r="A75" s="204"/>
      <c r="B75" s="204"/>
      <c r="C75" s="204"/>
      <c r="D75" s="204"/>
      <c r="E75" s="204"/>
      <c r="F75" s="204"/>
      <c r="G75" s="228"/>
    </row>
    <row r="76" spans="1:7" ht="17.399999999999999" x14ac:dyDescent="0.3">
      <c r="A76" s="204"/>
      <c r="B76" s="204"/>
      <c r="C76" s="204"/>
      <c r="D76" s="204"/>
      <c r="E76" s="204"/>
      <c r="F76" s="204"/>
      <c r="G76" s="228"/>
    </row>
    <row r="77" spans="1:7" ht="17.399999999999999" x14ac:dyDescent="0.3">
      <c r="A77" s="204"/>
      <c r="B77" s="204"/>
      <c r="C77" s="204"/>
      <c r="D77" s="204"/>
      <c r="E77" s="204"/>
      <c r="F77" s="204"/>
      <c r="G77" s="228"/>
    </row>
    <row r="78" spans="1:7" ht="17.399999999999999" x14ac:dyDescent="0.3">
      <c r="A78" s="204"/>
      <c r="B78" s="204"/>
      <c r="C78" s="204"/>
      <c r="D78" s="204"/>
      <c r="E78" s="204"/>
      <c r="F78" s="204"/>
      <c r="G78" s="228"/>
    </row>
    <row r="79" spans="1:7" ht="17.399999999999999" x14ac:dyDescent="0.3">
      <c r="A79" s="204"/>
      <c r="B79" s="204"/>
      <c r="C79" s="204"/>
      <c r="D79" s="204"/>
      <c r="E79" s="204"/>
      <c r="F79" s="204"/>
      <c r="G79" s="228"/>
    </row>
    <row r="80" spans="1:7" ht="17.399999999999999" x14ac:dyDescent="0.3">
      <c r="A80" s="204"/>
      <c r="B80" s="204"/>
      <c r="C80" s="204"/>
      <c r="D80" s="204"/>
      <c r="E80" s="204"/>
      <c r="F80" s="204"/>
      <c r="G80" s="228"/>
    </row>
    <row r="81" spans="1:7" ht="17.399999999999999" x14ac:dyDescent="0.3">
      <c r="A81" s="204"/>
      <c r="B81" s="204"/>
      <c r="C81" s="204"/>
      <c r="D81" s="204"/>
      <c r="E81" s="204"/>
      <c r="F81" s="204"/>
      <c r="G81" s="228"/>
    </row>
    <row r="82" spans="1:7" ht="17.399999999999999" x14ac:dyDescent="0.3">
      <c r="A82" s="204"/>
      <c r="B82" s="204"/>
      <c r="C82" s="204"/>
      <c r="D82" s="204"/>
      <c r="E82" s="204"/>
      <c r="F82" s="204"/>
      <c r="G82" s="228"/>
    </row>
    <row r="83" spans="1:7" ht="17.399999999999999" x14ac:dyDescent="0.3">
      <c r="A83" s="204"/>
      <c r="B83" s="204"/>
      <c r="C83" s="204"/>
      <c r="D83" s="204"/>
      <c r="E83" s="204"/>
      <c r="F83" s="204"/>
      <c r="G83" s="228"/>
    </row>
    <row r="84" spans="1:7" ht="17.399999999999999" x14ac:dyDescent="0.3">
      <c r="A84" s="204"/>
      <c r="B84" s="204"/>
      <c r="C84" s="204"/>
      <c r="D84" s="204"/>
      <c r="E84" s="204"/>
      <c r="F84" s="204"/>
      <c r="G84" s="228"/>
    </row>
    <row r="85" spans="1:7" ht="17.399999999999999" x14ac:dyDescent="0.3">
      <c r="A85" s="204"/>
      <c r="B85" s="204"/>
      <c r="C85" s="204"/>
      <c r="D85" s="204"/>
      <c r="E85" s="204"/>
      <c r="F85" s="204"/>
      <c r="G85" s="228"/>
    </row>
    <row r="86" spans="1:7" ht="17.399999999999999" x14ac:dyDescent="0.3">
      <c r="A86" s="204"/>
      <c r="B86" s="204"/>
      <c r="C86" s="204"/>
      <c r="D86" s="204"/>
      <c r="E86" s="204"/>
      <c r="F86" s="204"/>
      <c r="G86" s="228"/>
    </row>
    <row r="87" spans="1:7" ht="17.399999999999999" x14ac:dyDescent="0.3">
      <c r="A87" s="204"/>
      <c r="B87" s="204"/>
      <c r="C87" s="204"/>
      <c r="D87" s="204"/>
      <c r="E87" s="204"/>
      <c r="F87" s="204"/>
      <c r="G87" s="228"/>
    </row>
    <row r="88" spans="1:7" ht="18" thickBot="1" x14ac:dyDescent="0.35">
      <c r="A88" s="204"/>
      <c r="B88" s="204"/>
      <c r="C88" s="204"/>
      <c r="D88" s="204"/>
      <c r="E88" s="204"/>
      <c r="F88" s="204"/>
      <c r="G88" s="228"/>
    </row>
    <row r="89" spans="1:7" ht="17.399999999999999" x14ac:dyDescent="0.3">
      <c r="D89" s="881" t="s">
        <v>280</v>
      </c>
      <c r="E89" s="881"/>
      <c r="F89" s="881"/>
      <c r="G89" s="229">
        <f>SUM(G59:G88)</f>
        <v>0</v>
      </c>
    </row>
    <row r="90" spans="1:7" ht="17.399999999999999" x14ac:dyDescent="0.3">
      <c r="D90" s="870" t="s">
        <v>281</v>
      </c>
      <c r="E90" s="870"/>
      <c r="F90" s="870"/>
      <c r="G90" s="230">
        <f>G54</f>
        <v>0</v>
      </c>
    </row>
    <row r="91" spans="1:7" ht="17.399999999999999" x14ac:dyDescent="0.3">
      <c r="D91" s="871" t="s">
        <v>282</v>
      </c>
      <c r="E91" s="871"/>
      <c r="F91" s="871"/>
      <c r="G91" s="231">
        <f>SUM(G89:G90)</f>
        <v>0</v>
      </c>
    </row>
    <row r="92" spans="1:7" ht="17.399999999999999" x14ac:dyDescent="0.3">
      <c r="D92" s="871" t="s">
        <v>283</v>
      </c>
      <c r="E92" s="871"/>
      <c r="F92" s="871"/>
      <c r="G92" s="232">
        <f>G22</f>
        <v>0</v>
      </c>
    </row>
    <row r="93" spans="1:7" ht="17.399999999999999" x14ac:dyDescent="0.3">
      <c r="D93" s="872" t="s">
        <v>284</v>
      </c>
      <c r="E93" s="872"/>
      <c r="F93" s="872"/>
      <c r="G93" s="233">
        <f>(G91-G92)</f>
        <v>0</v>
      </c>
    </row>
    <row r="94" spans="1:7" ht="52.2" customHeight="1" x14ac:dyDescent="0.25">
      <c r="A94" s="862" t="s">
        <v>285</v>
      </c>
      <c r="B94" s="862"/>
      <c r="C94" s="862"/>
      <c r="D94" s="862"/>
      <c r="E94" s="862"/>
      <c r="F94" s="862"/>
      <c r="G94" s="862"/>
    </row>
    <row r="95" spans="1:7" ht="41.25" customHeight="1" x14ac:dyDescent="0.25">
      <c r="A95" s="862" t="s">
        <v>276</v>
      </c>
      <c r="B95" s="862"/>
      <c r="C95" s="862"/>
      <c r="D95" s="862"/>
      <c r="E95" s="862"/>
      <c r="F95" s="862"/>
      <c r="G95" s="862"/>
    </row>
    <row r="96" spans="1:7" ht="43.5" customHeight="1" x14ac:dyDescent="0.25">
      <c r="A96" s="862" t="s">
        <v>286</v>
      </c>
      <c r="B96" s="862"/>
      <c r="C96" s="862"/>
      <c r="D96" s="862"/>
      <c r="E96" s="862"/>
      <c r="F96" s="862"/>
      <c r="G96" s="862"/>
    </row>
    <row r="97" spans="1:7" ht="17.399999999999999" x14ac:dyDescent="0.25">
      <c r="A97" s="863" t="s">
        <v>287</v>
      </c>
      <c r="B97" s="864"/>
      <c r="C97" s="864"/>
      <c r="D97" s="864"/>
      <c r="E97" s="864"/>
      <c r="F97" s="864"/>
      <c r="G97" s="865"/>
    </row>
    <row r="98" spans="1:7" ht="36.6" x14ac:dyDescent="0.25">
      <c r="A98" s="234" t="s">
        <v>7</v>
      </c>
      <c r="B98" s="234" t="s">
        <v>35</v>
      </c>
      <c r="C98" s="235" t="s">
        <v>26</v>
      </c>
      <c r="D98" s="235" t="s">
        <v>269</v>
      </c>
      <c r="E98" s="234" t="s">
        <v>38</v>
      </c>
      <c r="F98" s="234" t="s">
        <v>278</v>
      </c>
      <c r="G98" s="235" t="s">
        <v>264</v>
      </c>
    </row>
    <row r="99" spans="1:7" ht="17.399999999999999" x14ac:dyDescent="0.3">
      <c r="A99" s="236"/>
      <c r="B99" s="236"/>
      <c r="C99" s="236"/>
      <c r="D99" s="236"/>
      <c r="E99" s="236"/>
      <c r="F99" s="236"/>
      <c r="G99" s="237"/>
    </row>
    <row r="100" spans="1:7" ht="17.399999999999999" x14ac:dyDescent="0.3">
      <c r="A100" s="236"/>
      <c r="B100" s="236"/>
      <c r="C100" s="236"/>
      <c r="D100" s="236"/>
      <c r="E100" s="236"/>
      <c r="F100" s="236"/>
      <c r="G100" s="237"/>
    </row>
    <row r="101" spans="1:7" ht="17.399999999999999" x14ac:dyDescent="0.3">
      <c r="A101" s="236"/>
      <c r="B101" s="236"/>
      <c r="C101" s="236"/>
      <c r="D101" s="236"/>
      <c r="E101" s="236"/>
      <c r="F101" s="236"/>
      <c r="G101" s="237"/>
    </row>
    <row r="102" spans="1:7" ht="17.399999999999999" x14ac:dyDescent="0.3">
      <c r="A102" s="236"/>
      <c r="B102" s="236"/>
      <c r="C102" s="236"/>
      <c r="D102" s="236"/>
      <c r="E102" s="236"/>
      <c r="F102" s="236"/>
      <c r="G102" s="237"/>
    </row>
    <row r="103" spans="1:7" ht="17.399999999999999" x14ac:dyDescent="0.3">
      <c r="A103" s="236"/>
      <c r="B103" s="236"/>
      <c r="C103" s="236"/>
      <c r="D103" s="236"/>
      <c r="E103" s="236"/>
      <c r="F103" s="236"/>
      <c r="G103" s="237"/>
    </row>
    <row r="104" spans="1:7" ht="17.399999999999999" x14ac:dyDescent="0.3">
      <c r="A104" s="236"/>
      <c r="B104" s="236"/>
      <c r="C104" s="236"/>
      <c r="D104" s="236"/>
      <c r="E104" s="236"/>
      <c r="F104" s="236"/>
      <c r="G104" s="237"/>
    </row>
    <row r="105" spans="1:7" ht="17.399999999999999" x14ac:dyDescent="0.3">
      <c r="A105" s="236"/>
      <c r="B105" s="236"/>
      <c r="C105" s="236"/>
      <c r="D105" s="236"/>
      <c r="E105" s="236"/>
      <c r="F105" s="236"/>
      <c r="G105" s="237"/>
    </row>
    <row r="106" spans="1:7" ht="17.399999999999999" x14ac:dyDescent="0.3">
      <c r="A106" s="236"/>
      <c r="B106" s="236"/>
      <c r="C106" s="236"/>
      <c r="D106" s="236"/>
      <c r="E106" s="236"/>
      <c r="F106" s="236"/>
      <c r="G106" s="237"/>
    </row>
    <row r="107" spans="1:7" ht="17.399999999999999" x14ac:dyDescent="0.3">
      <c r="A107" s="236"/>
      <c r="B107" s="236"/>
      <c r="C107" s="236"/>
      <c r="D107" s="236"/>
      <c r="E107" s="236"/>
      <c r="F107" s="236"/>
      <c r="G107" s="237"/>
    </row>
    <row r="108" spans="1:7" ht="17.399999999999999" x14ac:dyDescent="0.3">
      <c r="A108" s="236"/>
      <c r="B108" s="236"/>
      <c r="C108" s="236"/>
      <c r="D108" s="236"/>
      <c r="E108" s="236"/>
      <c r="F108" s="236"/>
      <c r="G108" s="237"/>
    </row>
    <row r="109" spans="1:7" ht="17.399999999999999" x14ac:dyDescent="0.3">
      <c r="A109" s="236"/>
      <c r="B109" s="236"/>
      <c r="C109" s="236"/>
      <c r="D109" s="236"/>
      <c r="E109" s="236"/>
      <c r="F109" s="236"/>
      <c r="G109" s="237"/>
    </row>
    <row r="110" spans="1:7" ht="17.399999999999999" x14ac:dyDescent="0.3">
      <c r="A110" s="236"/>
      <c r="B110" s="236"/>
      <c r="C110" s="236"/>
      <c r="D110" s="236"/>
      <c r="E110" s="236"/>
      <c r="F110" s="236"/>
      <c r="G110" s="237"/>
    </row>
    <row r="111" spans="1:7" ht="17.399999999999999" x14ac:dyDescent="0.3">
      <c r="A111" s="238"/>
      <c r="B111" s="238"/>
      <c r="C111" s="238"/>
      <c r="D111" s="238"/>
      <c r="E111" s="238"/>
      <c r="F111" s="238"/>
      <c r="G111" s="239"/>
    </row>
    <row r="112" spans="1:7" ht="17.399999999999999" x14ac:dyDescent="0.3">
      <c r="A112" s="240"/>
      <c r="B112" s="240"/>
      <c r="C112" s="240"/>
      <c r="D112" s="240"/>
      <c r="E112" s="240"/>
      <c r="F112" s="241" t="s">
        <v>288</v>
      </c>
      <c r="G112" s="242">
        <f>SUM(G99:G111)</f>
        <v>0</v>
      </c>
    </row>
    <row r="113" spans="1:7" ht="17.399999999999999" x14ac:dyDescent="0.3">
      <c r="A113" s="243"/>
      <c r="B113" s="243"/>
      <c r="C113" s="243"/>
      <c r="D113" s="243"/>
      <c r="E113" s="243"/>
      <c r="F113" s="244"/>
      <c r="G113" s="245"/>
    </row>
    <row r="114" spans="1:7" ht="17.399999999999999" x14ac:dyDescent="0.3">
      <c r="A114" s="243"/>
      <c r="B114" s="243"/>
      <c r="C114" s="243"/>
      <c r="D114" s="243"/>
      <c r="E114" s="243"/>
      <c r="F114" s="244"/>
      <c r="G114" s="245"/>
    </row>
    <row r="115" spans="1:7" ht="17.399999999999999" x14ac:dyDescent="0.3">
      <c r="A115" s="243"/>
      <c r="B115" s="243"/>
      <c r="C115" s="243"/>
      <c r="D115" s="243"/>
      <c r="E115" s="243"/>
      <c r="F115" s="244"/>
      <c r="G115" s="245"/>
    </row>
    <row r="116" spans="1:7" x14ac:dyDescent="0.25">
      <c r="A116" s="246"/>
      <c r="B116" s="246"/>
      <c r="C116" s="246"/>
      <c r="D116" s="246"/>
      <c r="E116" s="246"/>
      <c r="F116" s="246"/>
      <c r="G116" s="246"/>
    </row>
    <row r="117" spans="1:7" ht="17.399999999999999" x14ac:dyDescent="0.25">
      <c r="A117" s="866" t="s">
        <v>289</v>
      </c>
      <c r="B117" s="867"/>
      <c r="C117" s="867"/>
      <c r="D117" s="867"/>
      <c r="E117" s="867"/>
      <c r="F117" s="867"/>
      <c r="G117" s="868"/>
    </row>
    <row r="118" spans="1:7" ht="36.6" x14ac:dyDescent="0.25">
      <c r="A118" s="247" t="s">
        <v>7</v>
      </c>
      <c r="B118" s="247" t="s">
        <v>35</v>
      </c>
      <c r="C118" s="248" t="s">
        <v>26</v>
      </c>
      <c r="D118" s="248" t="s">
        <v>262</v>
      </c>
      <c r="E118" s="247" t="s">
        <v>14</v>
      </c>
      <c r="F118" s="247" t="s">
        <v>263</v>
      </c>
      <c r="G118" s="248" t="s">
        <v>264</v>
      </c>
    </row>
    <row r="119" spans="1:7" ht="17.399999999999999" x14ac:dyDescent="0.3">
      <c r="A119" s="204"/>
      <c r="B119" s="204"/>
      <c r="C119" s="204"/>
      <c r="D119" s="204"/>
      <c r="E119" s="204"/>
      <c r="F119" s="204"/>
      <c r="G119" s="228" t="s">
        <v>290</v>
      </c>
    </row>
    <row r="120" spans="1:7" ht="17.399999999999999" x14ac:dyDescent="0.3">
      <c r="A120" s="204"/>
      <c r="B120" s="204"/>
      <c r="C120" s="204"/>
      <c r="D120" s="204"/>
      <c r="E120" s="204"/>
      <c r="F120" s="204"/>
      <c r="G120" s="228"/>
    </row>
    <row r="121" spans="1:7" ht="17.399999999999999" x14ac:dyDescent="0.3">
      <c r="A121" s="204"/>
      <c r="B121" s="204"/>
      <c r="C121" s="204"/>
      <c r="D121" s="204"/>
      <c r="E121" s="204"/>
      <c r="F121" s="204"/>
      <c r="G121" s="228"/>
    </row>
    <row r="122" spans="1:7" ht="17.399999999999999" x14ac:dyDescent="0.3">
      <c r="A122" s="204"/>
      <c r="B122" s="204"/>
      <c r="C122" s="204"/>
      <c r="D122" s="204"/>
      <c r="E122" s="204"/>
      <c r="F122" s="204"/>
      <c r="G122" s="228"/>
    </row>
    <row r="123" spans="1:7" ht="17.399999999999999" x14ac:dyDescent="0.3">
      <c r="A123" s="204"/>
      <c r="B123" s="204"/>
      <c r="C123" s="204"/>
      <c r="D123" s="204"/>
      <c r="E123" s="204"/>
      <c r="F123" s="204"/>
      <c r="G123" s="228"/>
    </row>
    <row r="124" spans="1:7" ht="17.399999999999999" x14ac:dyDescent="0.3">
      <c r="A124" s="204"/>
      <c r="B124" s="204"/>
      <c r="C124" s="204"/>
      <c r="D124" s="204"/>
      <c r="E124" s="204"/>
      <c r="F124" s="204"/>
      <c r="G124" s="228"/>
    </row>
    <row r="125" spans="1:7" ht="17.399999999999999" x14ac:dyDescent="0.3">
      <c r="A125" s="204"/>
      <c r="B125" s="204"/>
      <c r="C125" s="204"/>
      <c r="D125" s="204"/>
      <c r="E125" s="204"/>
      <c r="F125" s="204"/>
      <c r="G125" s="228"/>
    </row>
    <row r="126" spans="1:7" ht="17.399999999999999" x14ac:dyDescent="0.3">
      <c r="A126" s="204"/>
      <c r="B126" s="204"/>
      <c r="C126" s="204"/>
      <c r="D126" s="204"/>
      <c r="E126" s="204"/>
      <c r="F126" s="204"/>
      <c r="G126" s="228"/>
    </row>
    <row r="127" spans="1:7" ht="17.399999999999999" x14ac:dyDescent="0.3">
      <c r="A127" s="204"/>
      <c r="B127" s="204"/>
      <c r="C127" s="204"/>
      <c r="D127" s="204"/>
      <c r="E127" s="204"/>
      <c r="F127" s="204"/>
      <c r="G127" s="228"/>
    </row>
    <row r="128" spans="1:7" ht="17.399999999999999" x14ac:dyDescent="0.3">
      <c r="A128" s="204"/>
      <c r="B128" s="204"/>
      <c r="C128" s="204"/>
      <c r="D128" s="204"/>
      <c r="E128" s="204"/>
      <c r="F128" s="204"/>
      <c r="G128" s="228"/>
    </row>
    <row r="129" spans="1:17" ht="17.399999999999999" x14ac:dyDescent="0.3">
      <c r="A129" s="204"/>
      <c r="B129" s="204"/>
      <c r="C129" s="204"/>
      <c r="D129" s="204"/>
      <c r="E129" s="204"/>
      <c r="F129" s="204"/>
      <c r="G129" s="228"/>
    </row>
    <row r="130" spans="1:17" ht="17.399999999999999" x14ac:dyDescent="0.3">
      <c r="A130" s="204"/>
      <c r="B130" s="204"/>
      <c r="C130" s="204"/>
      <c r="D130" s="204"/>
      <c r="E130" s="204"/>
      <c r="F130" s="204"/>
      <c r="G130" s="228"/>
    </row>
    <row r="131" spans="1:17" ht="17.399999999999999" x14ac:dyDescent="0.3">
      <c r="A131" s="249"/>
      <c r="B131" s="249"/>
      <c r="C131" s="249"/>
      <c r="D131" s="249"/>
      <c r="E131" s="249"/>
      <c r="F131" s="250" t="s">
        <v>288</v>
      </c>
      <c r="G131" s="931">
        <f>SUM(G119:G130)</f>
        <v>0</v>
      </c>
    </row>
    <row r="132" spans="1:17" ht="22.95" customHeight="1" x14ac:dyDescent="0.25"/>
    <row r="133" spans="1:17" ht="33.75" customHeight="1" x14ac:dyDescent="0.25">
      <c r="A133" s="869" t="s">
        <v>291</v>
      </c>
      <c r="B133" s="869"/>
      <c r="C133" s="869"/>
      <c r="D133" s="869"/>
      <c r="E133" s="869"/>
      <c r="F133" s="869"/>
      <c r="G133" s="869"/>
    </row>
    <row r="134" spans="1:17" ht="44.25" customHeight="1" x14ac:dyDescent="0.25">
      <c r="A134" s="869"/>
      <c r="B134" s="869"/>
      <c r="C134" s="869"/>
      <c r="D134" s="869"/>
      <c r="E134" s="869"/>
      <c r="F134" s="869"/>
      <c r="G134" s="869"/>
    </row>
    <row r="135" spans="1:17" ht="44.25" customHeight="1" x14ac:dyDescent="0.25">
      <c r="A135" s="862" t="s">
        <v>276</v>
      </c>
      <c r="B135" s="862"/>
      <c r="C135" s="862"/>
      <c r="D135" s="862"/>
      <c r="E135" s="862"/>
      <c r="F135" s="862"/>
      <c r="G135" s="862"/>
    </row>
    <row r="136" spans="1:17" ht="35.25" customHeight="1" x14ac:dyDescent="0.3">
      <c r="A136" s="813" t="s">
        <v>292</v>
      </c>
      <c r="B136" s="813"/>
      <c r="C136" s="813"/>
      <c r="D136" s="813"/>
      <c r="E136" s="813"/>
      <c r="F136" s="813"/>
      <c r="G136" s="251"/>
    </row>
    <row r="137" spans="1:17" ht="23.25" customHeight="1" x14ac:dyDescent="0.25">
      <c r="A137" s="848" t="s">
        <v>232</v>
      </c>
      <c r="B137" s="849"/>
      <c r="C137" s="849"/>
      <c r="D137" s="849"/>
      <c r="E137" s="849"/>
      <c r="F137" s="849"/>
      <c r="G137" s="850"/>
      <c r="H137" s="252"/>
      <c r="I137" s="252"/>
      <c r="J137" s="252"/>
      <c r="K137" s="252"/>
      <c r="L137" s="252"/>
      <c r="M137" s="252"/>
      <c r="N137" s="252"/>
    </row>
    <row r="138" spans="1:17" ht="17.399999999999999" customHeight="1" x14ac:dyDescent="0.35">
      <c r="A138" s="851" t="s">
        <v>233</v>
      </c>
      <c r="B138" s="852"/>
      <c r="C138" s="852"/>
      <c r="D138" s="852"/>
      <c r="E138" s="852"/>
      <c r="F138" s="852"/>
      <c r="G138" s="853"/>
      <c r="H138" s="253"/>
      <c r="I138" s="253"/>
      <c r="J138" s="253"/>
      <c r="K138" s="253"/>
      <c r="L138" s="253"/>
      <c r="M138" s="253"/>
      <c r="N138" s="253"/>
      <c r="O138" s="253"/>
      <c r="P138" s="253"/>
    </row>
    <row r="139" spans="1:17" ht="15.6" x14ac:dyDescent="0.3">
      <c r="A139" s="854"/>
      <c r="B139" s="855"/>
      <c r="C139" s="855"/>
      <c r="D139" s="855"/>
      <c r="E139" s="855"/>
      <c r="F139" s="855"/>
      <c r="G139" s="856"/>
    </row>
    <row r="140" spans="1:17" ht="18" customHeight="1" x14ac:dyDescent="0.3">
      <c r="A140" s="254"/>
      <c r="B140" s="857" t="s">
        <v>293</v>
      </c>
      <c r="C140" s="857"/>
      <c r="D140" s="857"/>
      <c r="E140" s="857"/>
      <c r="F140" s="857"/>
      <c r="G140" s="858"/>
      <c r="H140" s="255"/>
      <c r="I140" s="255"/>
      <c r="J140" s="255"/>
      <c r="K140" s="255"/>
      <c r="L140" s="255"/>
      <c r="M140" s="255"/>
      <c r="N140" s="255"/>
      <c r="O140" s="255"/>
      <c r="P140" s="255"/>
      <c r="Q140" s="255"/>
    </row>
    <row r="141" spans="1:17" ht="18" x14ac:dyDescent="0.3">
      <c r="A141" s="256"/>
      <c r="B141" s="859" t="s">
        <v>294</v>
      </c>
      <c r="C141" s="859"/>
      <c r="D141" s="859"/>
      <c r="E141" s="859"/>
      <c r="F141" s="859"/>
      <c r="G141" s="860"/>
      <c r="H141" s="255"/>
      <c r="I141" s="255"/>
      <c r="J141" s="255"/>
      <c r="K141" s="255"/>
      <c r="L141" s="255"/>
      <c r="M141" s="255"/>
      <c r="N141" s="255"/>
      <c r="O141" s="255"/>
      <c r="P141" s="255"/>
      <c r="Q141" s="255"/>
    </row>
    <row r="142" spans="1:17" ht="18" customHeight="1" x14ac:dyDescent="0.45">
      <c r="A142" s="257" t="s">
        <v>167</v>
      </c>
      <c r="B142" s="861" t="s">
        <v>235</v>
      </c>
      <c r="C142" s="861"/>
      <c r="D142" s="861"/>
      <c r="E142" s="861"/>
      <c r="F142" s="861"/>
      <c r="G142" s="861"/>
      <c r="H142" s="258"/>
      <c r="I142" s="258"/>
      <c r="J142" s="258"/>
      <c r="K142" s="258"/>
      <c r="L142" s="258"/>
      <c r="M142" s="258"/>
      <c r="N142" s="258"/>
      <c r="O142" s="258"/>
      <c r="P142" s="258"/>
      <c r="Q142" s="1"/>
    </row>
    <row r="143" spans="1:17" ht="18" customHeight="1" x14ac:dyDescent="0.3">
      <c r="A143" s="259"/>
      <c r="B143" s="746" t="s">
        <v>236</v>
      </c>
      <c r="C143" s="746"/>
      <c r="D143" s="746"/>
      <c r="E143" s="746"/>
      <c r="F143" s="746"/>
      <c r="G143" s="746"/>
      <c r="H143" s="746"/>
      <c r="I143" s="746"/>
      <c r="J143" s="746"/>
      <c r="K143" s="746"/>
      <c r="L143" s="746"/>
      <c r="M143" s="746"/>
      <c r="N143" s="746"/>
      <c r="O143" s="746"/>
      <c r="P143" s="746"/>
      <c r="Q143" s="1"/>
    </row>
    <row r="144" spans="1:17" ht="18" customHeight="1" x14ac:dyDescent="0.35">
      <c r="A144" s="260" t="s">
        <v>237</v>
      </c>
      <c r="B144" s="746" t="s">
        <v>238</v>
      </c>
      <c r="C144" s="746"/>
      <c r="D144" s="746"/>
      <c r="E144" s="746"/>
      <c r="F144" s="746"/>
      <c r="G144" s="746"/>
      <c r="H144" s="746"/>
      <c r="I144" s="746"/>
      <c r="J144" s="746"/>
      <c r="K144" s="746"/>
      <c r="L144" s="746"/>
      <c r="M144" s="746"/>
      <c r="N144" s="746"/>
      <c r="O144" s="746"/>
      <c r="P144" s="746"/>
      <c r="Q144" s="1"/>
    </row>
    <row r="145" spans="1:17" ht="18" customHeight="1" x14ac:dyDescent="0.3">
      <c r="A145" s="259"/>
      <c r="B145" s="759" t="s">
        <v>239</v>
      </c>
      <c r="C145" s="759"/>
      <c r="D145" s="759"/>
      <c r="E145" s="759"/>
      <c r="F145" s="759"/>
      <c r="G145" s="759"/>
      <c r="H145" s="759"/>
      <c r="I145" s="759"/>
      <c r="J145" s="759"/>
      <c r="K145" s="759"/>
      <c r="L145" s="759"/>
      <c r="M145" s="759"/>
      <c r="N145" s="759"/>
      <c r="O145" s="759"/>
      <c r="P145" s="759"/>
      <c r="Q145" s="1"/>
    </row>
    <row r="146" spans="1:17" ht="17.399999999999999" customHeight="1" x14ac:dyDescent="0.3">
      <c r="A146" s="261"/>
      <c r="B146" s="847"/>
      <c r="C146" s="847"/>
      <c r="D146" s="847"/>
      <c r="E146" s="847"/>
      <c r="F146" s="847"/>
      <c r="G146" s="847"/>
      <c r="H146" s="847"/>
      <c r="I146" s="847"/>
      <c r="J146" s="847"/>
      <c r="K146" s="847"/>
    </row>
    <row r="147" spans="1:17" ht="17.399999999999999" customHeight="1" x14ac:dyDescent="0.25">
      <c r="A147" s="262" t="s">
        <v>131</v>
      </c>
      <c r="B147" s="263" t="s">
        <v>8</v>
      </c>
      <c r="C147" s="838" t="s">
        <v>295</v>
      </c>
      <c r="D147" s="839"/>
      <c r="E147" s="840"/>
      <c r="F147" s="841" t="s">
        <v>296</v>
      </c>
      <c r="G147" s="842"/>
    </row>
    <row r="148" spans="1:17" ht="17.399999999999999" x14ac:dyDescent="0.3">
      <c r="A148" s="264" t="s">
        <v>9</v>
      </c>
      <c r="B148" s="265">
        <v>2.5</v>
      </c>
      <c r="C148" s="819"/>
      <c r="D148" s="820"/>
      <c r="E148" s="821"/>
      <c r="F148" s="817">
        <f>B148*C148</f>
        <v>0</v>
      </c>
      <c r="G148" s="818"/>
    </row>
    <row r="149" spans="1:17" ht="18" x14ac:dyDescent="0.3">
      <c r="A149" s="266" t="s">
        <v>158</v>
      </c>
      <c r="B149" s="267">
        <v>5</v>
      </c>
      <c r="C149" s="814"/>
      <c r="D149" s="815"/>
      <c r="E149" s="816"/>
      <c r="F149" s="817">
        <f t="shared" ref="F149:F154" si="1">B149*C149</f>
        <v>0</v>
      </c>
      <c r="G149" s="818"/>
    </row>
    <row r="150" spans="1:17" ht="17.399999999999999" x14ac:dyDescent="0.3">
      <c r="A150" s="264" t="s">
        <v>297</v>
      </c>
      <c r="B150" s="265">
        <v>1.5</v>
      </c>
      <c r="C150" s="829"/>
      <c r="D150" s="830"/>
      <c r="E150" s="831"/>
      <c r="F150" s="817">
        <f t="shared" si="1"/>
        <v>0</v>
      </c>
      <c r="G150" s="818"/>
    </row>
    <row r="151" spans="1:17" ht="18" x14ac:dyDescent="0.3">
      <c r="A151" s="266" t="s">
        <v>161</v>
      </c>
      <c r="B151" s="267">
        <v>3</v>
      </c>
      <c r="C151" s="832"/>
      <c r="D151" s="833"/>
      <c r="E151" s="834"/>
      <c r="F151" s="817">
        <f t="shared" si="1"/>
        <v>0</v>
      </c>
      <c r="G151" s="818"/>
    </row>
    <row r="152" spans="1:17" ht="17.399999999999999" x14ac:dyDescent="0.3">
      <c r="A152" s="264" t="s">
        <v>10</v>
      </c>
      <c r="B152" s="265">
        <v>1</v>
      </c>
      <c r="C152" s="819"/>
      <c r="D152" s="820"/>
      <c r="E152" s="821"/>
      <c r="F152" s="817">
        <f t="shared" si="1"/>
        <v>0</v>
      </c>
      <c r="G152" s="818"/>
    </row>
    <row r="153" spans="1:17" ht="18" x14ac:dyDescent="0.3">
      <c r="A153" s="266" t="s">
        <v>163</v>
      </c>
      <c r="B153" s="267">
        <v>3</v>
      </c>
      <c r="C153" s="814"/>
      <c r="D153" s="815"/>
      <c r="E153" s="816"/>
      <c r="F153" s="817">
        <f t="shared" si="1"/>
        <v>0</v>
      </c>
      <c r="G153" s="818"/>
    </row>
    <row r="154" spans="1:17" ht="17.399999999999999" x14ac:dyDescent="0.3">
      <c r="A154" s="264" t="s">
        <v>11</v>
      </c>
      <c r="B154" s="265">
        <v>1</v>
      </c>
      <c r="C154" s="819"/>
      <c r="D154" s="820"/>
      <c r="E154" s="821"/>
      <c r="F154" s="817">
        <f t="shared" si="1"/>
        <v>0</v>
      </c>
      <c r="G154" s="818"/>
    </row>
    <row r="155" spans="1:17" ht="17.399999999999999" x14ac:dyDescent="0.3">
      <c r="A155" s="822"/>
      <c r="B155" s="823"/>
      <c r="C155" s="824">
        <f>SUM(C148:C154)</f>
        <v>0</v>
      </c>
      <c r="D155" s="825"/>
      <c r="E155" s="826"/>
      <c r="F155" s="827">
        <f>SUM(F148:F154)</f>
        <v>0</v>
      </c>
      <c r="G155" s="845"/>
    </row>
    <row r="156" spans="1:17" ht="36.75" customHeight="1" x14ac:dyDescent="0.3">
      <c r="A156" s="846"/>
      <c r="B156" s="846"/>
      <c r="C156" s="846"/>
      <c r="D156" s="846"/>
      <c r="E156" s="846"/>
      <c r="F156" s="846"/>
      <c r="G156" s="268"/>
    </row>
    <row r="157" spans="1:17" ht="17.399999999999999" customHeight="1" x14ac:dyDescent="0.25">
      <c r="A157" s="262" t="s">
        <v>132</v>
      </c>
      <c r="B157" s="263" t="s">
        <v>8</v>
      </c>
      <c r="C157" s="838" t="s">
        <v>295</v>
      </c>
      <c r="D157" s="839"/>
      <c r="E157" s="840"/>
      <c r="F157" s="841" t="s">
        <v>296</v>
      </c>
      <c r="G157" s="842"/>
    </row>
    <row r="158" spans="1:17" ht="17.399999999999999" x14ac:dyDescent="0.3">
      <c r="A158" s="264" t="s">
        <v>9</v>
      </c>
      <c r="B158" s="265">
        <v>2.5</v>
      </c>
      <c r="C158" s="819"/>
      <c r="D158" s="820"/>
      <c r="E158" s="821"/>
      <c r="F158" s="817">
        <f>B158*C158</f>
        <v>0</v>
      </c>
      <c r="G158" s="818"/>
    </row>
    <row r="159" spans="1:17" ht="18" x14ac:dyDescent="0.3">
      <c r="A159" s="266" t="s">
        <v>158</v>
      </c>
      <c r="B159" s="267">
        <v>5</v>
      </c>
      <c r="C159" s="814"/>
      <c r="D159" s="815"/>
      <c r="E159" s="816"/>
      <c r="F159" s="817">
        <f t="shared" ref="F159:F164" si="2">B159*C159</f>
        <v>0</v>
      </c>
      <c r="G159" s="818"/>
    </row>
    <row r="160" spans="1:17" ht="17.399999999999999" x14ac:dyDescent="0.3">
      <c r="A160" s="264" t="s">
        <v>297</v>
      </c>
      <c r="B160" s="265">
        <v>1.5</v>
      </c>
      <c r="C160" s="829"/>
      <c r="D160" s="830"/>
      <c r="E160" s="831"/>
      <c r="F160" s="817">
        <f t="shared" si="2"/>
        <v>0</v>
      </c>
      <c r="G160" s="818"/>
    </row>
    <row r="161" spans="1:7" ht="18" x14ac:dyDescent="0.3">
      <c r="A161" s="266" t="s">
        <v>161</v>
      </c>
      <c r="B161" s="267">
        <v>3</v>
      </c>
      <c r="C161" s="832"/>
      <c r="D161" s="833"/>
      <c r="E161" s="834"/>
      <c r="F161" s="817">
        <f t="shared" si="2"/>
        <v>0</v>
      </c>
      <c r="G161" s="818"/>
    </row>
    <row r="162" spans="1:7" ht="17.399999999999999" x14ac:dyDescent="0.3">
      <c r="A162" s="264" t="s">
        <v>10</v>
      </c>
      <c r="B162" s="265">
        <v>1</v>
      </c>
      <c r="C162" s="819"/>
      <c r="D162" s="820"/>
      <c r="E162" s="821"/>
      <c r="F162" s="817">
        <f t="shared" si="2"/>
        <v>0</v>
      </c>
      <c r="G162" s="818"/>
    </row>
    <row r="163" spans="1:7" ht="18" x14ac:dyDescent="0.3">
      <c r="A163" s="266" t="s">
        <v>163</v>
      </c>
      <c r="B163" s="267">
        <v>3</v>
      </c>
      <c r="C163" s="814"/>
      <c r="D163" s="815"/>
      <c r="E163" s="816"/>
      <c r="F163" s="817">
        <f t="shared" si="2"/>
        <v>0</v>
      </c>
      <c r="G163" s="818"/>
    </row>
    <row r="164" spans="1:7" ht="17.399999999999999" customHeight="1" x14ac:dyDescent="0.3">
      <c r="A164" s="264" t="s">
        <v>11</v>
      </c>
      <c r="B164" s="265">
        <v>1</v>
      </c>
      <c r="C164" s="819"/>
      <c r="D164" s="820"/>
      <c r="E164" s="821"/>
      <c r="F164" s="817">
        <f t="shared" si="2"/>
        <v>0</v>
      </c>
      <c r="G164" s="818"/>
    </row>
    <row r="165" spans="1:7" ht="17.399999999999999" x14ac:dyDescent="0.3">
      <c r="A165" s="843"/>
      <c r="B165" s="843"/>
      <c r="C165" s="844">
        <f>SUM(C158:C164)</f>
        <v>0</v>
      </c>
      <c r="D165" s="844"/>
      <c r="E165" s="844"/>
      <c r="F165" s="827">
        <f>SUM(F158:F164)</f>
        <v>0</v>
      </c>
      <c r="G165" s="828"/>
    </row>
    <row r="166" spans="1:7" ht="38.25" customHeight="1" x14ac:dyDescent="0.3">
      <c r="A166" s="269"/>
      <c r="B166" s="270"/>
      <c r="C166" s="271"/>
      <c r="D166" s="270"/>
      <c r="E166" s="270"/>
      <c r="F166" s="271"/>
      <c r="G166" s="270"/>
    </row>
    <row r="167" spans="1:7" ht="17.399999999999999" customHeight="1" x14ac:dyDescent="0.25">
      <c r="A167" s="262" t="s">
        <v>133</v>
      </c>
      <c r="B167" s="263" t="s">
        <v>8</v>
      </c>
      <c r="C167" s="838" t="s">
        <v>295</v>
      </c>
      <c r="D167" s="839"/>
      <c r="E167" s="840"/>
      <c r="F167" s="841" t="s">
        <v>296</v>
      </c>
      <c r="G167" s="842"/>
    </row>
    <row r="168" spans="1:7" ht="17.399999999999999" x14ac:dyDescent="0.3">
      <c r="A168" s="264" t="s">
        <v>9</v>
      </c>
      <c r="B168" s="265">
        <v>2.5</v>
      </c>
      <c r="C168" s="819"/>
      <c r="D168" s="820"/>
      <c r="E168" s="821"/>
      <c r="F168" s="817">
        <f>B168*C168</f>
        <v>0</v>
      </c>
      <c r="G168" s="818"/>
    </row>
    <row r="169" spans="1:7" ht="18" x14ac:dyDescent="0.3">
      <c r="A169" s="266" t="s">
        <v>158</v>
      </c>
      <c r="B169" s="267">
        <v>5</v>
      </c>
      <c r="C169" s="814"/>
      <c r="D169" s="815"/>
      <c r="E169" s="816"/>
      <c r="F169" s="817">
        <f t="shared" ref="F169:F174" si="3">B169*C169</f>
        <v>0</v>
      </c>
      <c r="G169" s="818"/>
    </row>
    <row r="170" spans="1:7" ht="17.399999999999999" x14ac:dyDescent="0.3">
      <c r="A170" s="264" t="s">
        <v>297</v>
      </c>
      <c r="B170" s="265">
        <v>1.5</v>
      </c>
      <c r="C170" s="829"/>
      <c r="D170" s="830"/>
      <c r="E170" s="831"/>
      <c r="F170" s="817">
        <f t="shared" si="3"/>
        <v>0</v>
      </c>
      <c r="G170" s="818"/>
    </row>
    <row r="171" spans="1:7" ht="18" x14ac:dyDescent="0.3">
      <c r="A171" s="266" t="s">
        <v>161</v>
      </c>
      <c r="B171" s="267">
        <v>3</v>
      </c>
      <c r="C171" s="832"/>
      <c r="D171" s="833"/>
      <c r="E171" s="834"/>
      <c r="F171" s="817">
        <f t="shared" si="3"/>
        <v>0</v>
      </c>
      <c r="G171" s="818"/>
    </row>
    <row r="172" spans="1:7" ht="17.399999999999999" x14ac:dyDescent="0.3">
      <c r="A172" s="264" t="s">
        <v>10</v>
      </c>
      <c r="B172" s="265">
        <v>1</v>
      </c>
      <c r="C172" s="819"/>
      <c r="D172" s="820"/>
      <c r="E172" s="821"/>
      <c r="F172" s="817">
        <f t="shared" si="3"/>
        <v>0</v>
      </c>
      <c r="G172" s="818"/>
    </row>
    <row r="173" spans="1:7" ht="18" x14ac:dyDescent="0.3">
      <c r="A173" s="266" t="s">
        <v>163</v>
      </c>
      <c r="B173" s="267">
        <v>3</v>
      </c>
      <c r="C173" s="814"/>
      <c r="D173" s="815"/>
      <c r="E173" s="816"/>
      <c r="F173" s="817">
        <f t="shared" si="3"/>
        <v>0</v>
      </c>
      <c r="G173" s="818"/>
    </row>
    <row r="174" spans="1:7" ht="17.399999999999999" x14ac:dyDescent="0.3">
      <c r="A174" s="264" t="s">
        <v>11</v>
      </c>
      <c r="B174" s="265">
        <v>1</v>
      </c>
      <c r="C174" s="819"/>
      <c r="D174" s="820"/>
      <c r="E174" s="821"/>
      <c r="F174" s="817">
        <f t="shared" si="3"/>
        <v>0</v>
      </c>
      <c r="G174" s="818"/>
    </row>
    <row r="175" spans="1:7" ht="17.399999999999999" customHeight="1" x14ac:dyDescent="0.3">
      <c r="A175" s="822"/>
      <c r="B175" s="823"/>
      <c r="C175" s="824">
        <f>SUM(C168:C174)</f>
        <v>0</v>
      </c>
      <c r="D175" s="825"/>
      <c r="E175" s="826"/>
      <c r="F175" s="827">
        <f>SUM(F168:F174)</f>
        <v>0</v>
      </c>
      <c r="G175" s="828"/>
    </row>
    <row r="176" spans="1:7" ht="39" customHeight="1" x14ac:dyDescent="0.3">
      <c r="A176" s="269"/>
      <c r="B176" s="269"/>
      <c r="C176" s="272"/>
      <c r="D176" s="272"/>
      <c r="E176" s="272"/>
      <c r="F176" s="273"/>
      <c r="G176" s="274"/>
    </row>
    <row r="177" spans="1:7" ht="17.399999999999999" customHeight="1" x14ac:dyDescent="0.25">
      <c r="A177" s="262" t="s">
        <v>134</v>
      </c>
      <c r="B177" s="263" t="s">
        <v>8</v>
      </c>
      <c r="C177" s="838" t="s">
        <v>295</v>
      </c>
      <c r="D177" s="839"/>
      <c r="E177" s="840"/>
      <c r="F177" s="841" t="s">
        <v>296</v>
      </c>
      <c r="G177" s="842"/>
    </row>
    <row r="178" spans="1:7" ht="17.399999999999999" x14ac:dyDescent="0.3">
      <c r="A178" s="264" t="s">
        <v>9</v>
      </c>
      <c r="B178" s="265">
        <v>2.5</v>
      </c>
      <c r="C178" s="819"/>
      <c r="D178" s="820"/>
      <c r="E178" s="821"/>
      <c r="F178" s="817">
        <f>B178*C178</f>
        <v>0</v>
      </c>
      <c r="G178" s="818"/>
    </row>
    <row r="179" spans="1:7" ht="18" x14ac:dyDescent="0.3">
      <c r="A179" s="266" t="s">
        <v>158</v>
      </c>
      <c r="B179" s="267">
        <v>5</v>
      </c>
      <c r="C179" s="814"/>
      <c r="D179" s="815"/>
      <c r="E179" s="816"/>
      <c r="F179" s="817">
        <f t="shared" ref="F179:F184" si="4">B179*C179</f>
        <v>0</v>
      </c>
      <c r="G179" s="818"/>
    </row>
    <row r="180" spans="1:7" ht="17.399999999999999" x14ac:dyDescent="0.3">
      <c r="A180" s="264" t="s">
        <v>297</v>
      </c>
      <c r="B180" s="265">
        <v>1.5</v>
      </c>
      <c r="C180" s="829"/>
      <c r="D180" s="830"/>
      <c r="E180" s="831"/>
      <c r="F180" s="817">
        <f t="shared" si="4"/>
        <v>0</v>
      </c>
      <c r="G180" s="818"/>
    </row>
    <row r="181" spans="1:7" s="170" customFormat="1" ht="18" x14ac:dyDescent="0.3">
      <c r="A181" s="266" t="s">
        <v>161</v>
      </c>
      <c r="B181" s="267">
        <v>3</v>
      </c>
      <c r="C181" s="832"/>
      <c r="D181" s="833"/>
      <c r="E181" s="834"/>
      <c r="F181" s="817">
        <f t="shared" si="4"/>
        <v>0</v>
      </c>
      <c r="G181" s="818"/>
    </row>
    <row r="182" spans="1:7" s="170" customFormat="1" ht="17.399999999999999" x14ac:dyDescent="0.3">
      <c r="A182" s="264" t="s">
        <v>10</v>
      </c>
      <c r="B182" s="265">
        <v>1</v>
      </c>
      <c r="C182" s="819"/>
      <c r="D182" s="820"/>
      <c r="E182" s="821"/>
      <c r="F182" s="817">
        <f t="shared" si="4"/>
        <v>0</v>
      </c>
      <c r="G182" s="818"/>
    </row>
    <row r="183" spans="1:7" ht="18" x14ac:dyDescent="0.3">
      <c r="A183" s="266" t="s">
        <v>163</v>
      </c>
      <c r="B183" s="267">
        <v>3</v>
      </c>
      <c r="C183" s="814"/>
      <c r="D183" s="815"/>
      <c r="E183" s="816"/>
      <c r="F183" s="817">
        <f t="shared" si="4"/>
        <v>0</v>
      </c>
      <c r="G183" s="818"/>
    </row>
    <row r="184" spans="1:7" ht="17.399999999999999" customHeight="1" x14ac:dyDescent="0.3">
      <c r="A184" s="264" t="s">
        <v>11</v>
      </c>
      <c r="B184" s="265">
        <v>1</v>
      </c>
      <c r="C184" s="819"/>
      <c r="D184" s="820"/>
      <c r="E184" s="821"/>
      <c r="F184" s="817">
        <f t="shared" si="4"/>
        <v>0</v>
      </c>
      <c r="G184" s="818"/>
    </row>
    <row r="185" spans="1:7" ht="17.399999999999999" x14ac:dyDescent="0.3">
      <c r="A185" s="822"/>
      <c r="B185" s="823"/>
      <c r="C185" s="824">
        <f>SUM(C178:C184)</f>
        <v>0</v>
      </c>
      <c r="D185" s="825"/>
      <c r="E185" s="826"/>
      <c r="F185" s="827">
        <f>SUM(F178:F184)</f>
        <v>0</v>
      </c>
      <c r="G185" s="828"/>
    </row>
    <row r="186" spans="1:7" ht="37.950000000000003" customHeight="1" x14ac:dyDescent="0.3">
      <c r="A186" s="269"/>
      <c r="B186" s="269"/>
      <c r="C186" s="271"/>
      <c r="D186" s="271"/>
      <c r="E186" s="271"/>
      <c r="F186" s="275"/>
      <c r="G186" s="275"/>
    </row>
    <row r="187" spans="1:7" ht="17.399999999999999" x14ac:dyDescent="0.25">
      <c r="A187" s="262" t="s">
        <v>136</v>
      </c>
      <c r="B187" s="263" t="s">
        <v>8</v>
      </c>
      <c r="C187" s="835" t="s">
        <v>295</v>
      </c>
      <c r="D187" s="835"/>
      <c r="E187" s="835"/>
      <c r="F187" s="836" t="s">
        <v>296</v>
      </c>
      <c r="G187" s="837"/>
    </row>
    <row r="188" spans="1:7" ht="17.399999999999999" x14ac:dyDescent="0.3">
      <c r="A188" s="264" t="s">
        <v>9</v>
      </c>
      <c r="B188" s="265">
        <v>2.5</v>
      </c>
      <c r="C188" s="819"/>
      <c r="D188" s="820"/>
      <c r="E188" s="821"/>
      <c r="F188" s="817">
        <f>B188*C188</f>
        <v>0</v>
      </c>
      <c r="G188" s="818"/>
    </row>
    <row r="189" spans="1:7" ht="18" x14ac:dyDescent="0.3">
      <c r="A189" s="266" t="s">
        <v>158</v>
      </c>
      <c r="B189" s="267">
        <v>5</v>
      </c>
      <c r="C189" s="814"/>
      <c r="D189" s="815"/>
      <c r="E189" s="816"/>
      <c r="F189" s="817">
        <f t="shared" ref="F189:F194" si="5">B189*C189</f>
        <v>0</v>
      </c>
      <c r="G189" s="818"/>
    </row>
    <row r="190" spans="1:7" ht="17.399999999999999" x14ac:dyDescent="0.3">
      <c r="A190" s="264" t="s">
        <v>297</v>
      </c>
      <c r="B190" s="265">
        <v>1.5</v>
      </c>
      <c r="C190" s="829"/>
      <c r="D190" s="830"/>
      <c r="E190" s="831"/>
      <c r="F190" s="817">
        <f t="shared" si="5"/>
        <v>0</v>
      </c>
      <c r="G190" s="818"/>
    </row>
    <row r="191" spans="1:7" ht="18" x14ac:dyDescent="0.3">
      <c r="A191" s="266" t="s">
        <v>161</v>
      </c>
      <c r="B191" s="267">
        <v>3</v>
      </c>
      <c r="C191" s="832"/>
      <c r="D191" s="833"/>
      <c r="E191" s="834"/>
      <c r="F191" s="817">
        <f t="shared" si="5"/>
        <v>0</v>
      </c>
      <c r="G191" s="818"/>
    </row>
    <row r="192" spans="1:7" ht="17.399999999999999" x14ac:dyDescent="0.3">
      <c r="A192" s="264" t="s">
        <v>10</v>
      </c>
      <c r="B192" s="265">
        <v>1</v>
      </c>
      <c r="C192" s="819"/>
      <c r="D192" s="820"/>
      <c r="E192" s="821"/>
      <c r="F192" s="817">
        <f t="shared" si="5"/>
        <v>0</v>
      </c>
      <c r="G192" s="818"/>
    </row>
    <row r="193" spans="1:7" ht="18" x14ac:dyDescent="0.3">
      <c r="A193" s="266" t="s">
        <v>163</v>
      </c>
      <c r="B193" s="267">
        <v>3</v>
      </c>
      <c r="C193" s="814"/>
      <c r="D193" s="815"/>
      <c r="E193" s="816"/>
      <c r="F193" s="817">
        <f t="shared" si="5"/>
        <v>0</v>
      </c>
      <c r="G193" s="818"/>
    </row>
    <row r="194" spans="1:7" ht="17.399999999999999" x14ac:dyDescent="0.3">
      <c r="A194" s="264" t="s">
        <v>11</v>
      </c>
      <c r="B194" s="265">
        <v>1</v>
      </c>
      <c r="C194" s="819"/>
      <c r="D194" s="820"/>
      <c r="E194" s="821"/>
      <c r="F194" s="817">
        <f t="shared" si="5"/>
        <v>0</v>
      </c>
      <c r="G194" s="818"/>
    </row>
    <row r="195" spans="1:7" ht="17.399999999999999" x14ac:dyDescent="0.3">
      <c r="A195" s="822"/>
      <c r="B195" s="823"/>
      <c r="C195" s="824">
        <f>SUM(C188:C194)</f>
        <v>0</v>
      </c>
      <c r="D195" s="825"/>
      <c r="E195" s="826"/>
      <c r="F195" s="827">
        <f>SUM(F188:F194)</f>
        <v>0</v>
      </c>
      <c r="G195" s="828"/>
    </row>
    <row r="196" spans="1:7" ht="39.6" customHeight="1" x14ac:dyDescent="0.25"/>
    <row r="197" spans="1:7" ht="17.399999999999999" x14ac:dyDescent="0.25">
      <c r="A197" s="262" t="s">
        <v>137</v>
      </c>
      <c r="B197" s="263" t="s">
        <v>8</v>
      </c>
      <c r="C197" s="835" t="s">
        <v>295</v>
      </c>
      <c r="D197" s="835"/>
      <c r="E197" s="835"/>
      <c r="F197" s="836" t="s">
        <v>296</v>
      </c>
      <c r="G197" s="837"/>
    </row>
    <row r="198" spans="1:7" ht="17.399999999999999" x14ac:dyDescent="0.3">
      <c r="A198" s="264" t="s">
        <v>9</v>
      </c>
      <c r="B198" s="265">
        <v>2.5</v>
      </c>
      <c r="C198" s="819"/>
      <c r="D198" s="820"/>
      <c r="E198" s="821"/>
      <c r="F198" s="817">
        <f>B198*C198</f>
        <v>0</v>
      </c>
      <c r="G198" s="818"/>
    </row>
    <row r="199" spans="1:7" ht="18" x14ac:dyDescent="0.3">
      <c r="A199" s="266" t="s">
        <v>158</v>
      </c>
      <c r="B199" s="267">
        <v>5</v>
      </c>
      <c r="C199" s="814"/>
      <c r="D199" s="815"/>
      <c r="E199" s="816"/>
      <c r="F199" s="817">
        <f t="shared" ref="F199:F204" si="6">B199*C199</f>
        <v>0</v>
      </c>
      <c r="G199" s="818"/>
    </row>
    <row r="200" spans="1:7" ht="17.399999999999999" x14ac:dyDescent="0.3">
      <c r="A200" s="264" t="s">
        <v>297</v>
      </c>
      <c r="B200" s="265">
        <v>1.5</v>
      </c>
      <c r="C200" s="829"/>
      <c r="D200" s="830"/>
      <c r="E200" s="831"/>
      <c r="F200" s="817">
        <f t="shared" si="6"/>
        <v>0</v>
      </c>
      <c r="G200" s="818"/>
    </row>
    <row r="201" spans="1:7" ht="18" x14ac:dyDescent="0.3">
      <c r="A201" s="266" t="s">
        <v>161</v>
      </c>
      <c r="B201" s="267">
        <v>3</v>
      </c>
      <c r="C201" s="832"/>
      <c r="D201" s="833"/>
      <c r="E201" s="834"/>
      <c r="F201" s="817">
        <f t="shared" si="6"/>
        <v>0</v>
      </c>
      <c r="G201" s="818"/>
    </row>
    <row r="202" spans="1:7" ht="17.399999999999999" x14ac:dyDescent="0.3">
      <c r="A202" s="264" t="s">
        <v>10</v>
      </c>
      <c r="B202" s="265">
        <v>1</v>
      </c>
      <c r="C202" s="819"/>
      <c r="D202" s="820"/>
      <c r="E202" s="821"/>
      <c r="F202" s="817">
        <f t="shared" si="6"/>
        <v>0</v>
      </c>
      <c r="G202" s="818"/>
    </row>
    <row r="203" spans="1:7" ht="18" x14ac:dyDescent="0.3">
      <c r="A203" s="266" t="s">
        <v>163</v>
      </c>
      <c r="B203" s="267">
        <v>3</v>
      </c>
      <c r="C203" s="814"/>
      <c r="D203" s="815"/>
      <c r="E203" s="816"/>
      <c r="F203" s="817">
        <f t="shared" si="6"/>
        <v>0</v>
      </c>
      <c r="G203" s="818"/>
    </row>
    <row r="204" spans="1:7" ht="17.399999999999999" x14ac:dyDescent="0.3">
      <c r="A204" s="264" t="s">
        <v>11</v>
      </c>
      <c r="B204" s="265">
        <v>1</v>
      </c>
      <c r="C204" s="819"/>
      <c r="D204" s="820"/>
      <c r="E204" s="821"/>
      <c r="F204" s="817">
        <f t="shared" si="6"/>
        <v>0</v>
      </c>
      <c r="G204" s="818"/>
    </row>
    <row r="205" spans="1:7" ht="17.399999999999999" x14ac:dyDescent="0.3">
      <c r="A205" s="822"/>
      <c r="B205" s="823"/>
      <c r="C205" s="824">
        <f>SUM(C198:C204)</f>
        <v>0</v>
      </c>
      <c r="D205" s="825"/>
      <c r="E205" s="826"/>
      <c r="F205" s="827">
        <f>SUM(F198:F204)</f>
        <v>0</v>
      </c>
      <c r="G205" s="828"/>
    </row>
    <row r="206" spans="1:7" ht="48" customHeight="1" x14ac:dyDescent="0.25"/>
    <row r="207" spans="1:7" ht="17.399999999999999" x14ac:dyDescent="0.25">
      <c r="A207" s="262" t="s">
        <v>138</v>
      </c>
      <c r="B207" s="263" t="s">
        <v>8</v>
      </c>
      <c r="C207" s="835" t="s">
        <v>295</v>
      </c>
      <c r="D207" s="835"/>
      <c r="E207" s="835"/>
      <c r="F207" s="836" t="s">
        <v>298</v>
      </c>
      <c r="G207" s="837"/>
    </row>
    <row r="208" spans="1:7" ht="17.399999999999999" x14ac:dyDescent="0.3">
      <c r="A208" s="264" t="s">
        <v>9</v>
      </c>
      <c r="B208" s="265">
        <v>2.5</v>
      </c>
      <c r="C208" s="819"/>
      <c r="D208" s="820"/>
      <c r="E208" s="821"/>
      <c r="F208" s="817">
        <f>B208*C208</f>
        <v>0</v>
      </c>
      <c r="G208" s="818"/>
    </row>
    <row r="209" spans="1:7" ht="18" x14ac:dyDescent="0.3">
      <c r="A209" s="266" t="s">
        <v>158</v>
      </c>
      <c r="B209" s="267">
        <v>5</v>
      </c>
      <c r="C209" s="814"/>
      <c r="D209" s="815"/>
      <c r="E209" s="816"/>
      <c r="F209" s="817">
        <f t="shared" ref="F209:F214" si="7">B209*C209</f>
        <v>0</v>
      </c>
      <c r="G209" s="818"/>
    </row>
    <row r="210" spans="1:7" ht="17.399999999999999" x14ac:dyDescent="0.3">
      <c r="A210" s="264" t="s">
        <v>297</v>
      </c>
      <c r="B210" s="265">
        <v>1.5</v>
      </c>
      <c r="C210" s="829"/>
      <c r="D210" s="830"/>
      <c r="E210" s="831"/>
      <c r="F210" s="817">
        <f t="shared" si="7"/>
        <v>0</v>
      </c>
      <c r="G210" s="818"/>
    </row>
    <row r="211" spans="1:7" ht="18" x14ac:dyDescent="0.3">
      <c r="A211" s="266" t="s">
        <v>161</v>
      </c>
      <c r="B211" s="267">
        <v>3</v>
      </c>
      <c r="C211" s="832"/>
      <c r="D211" s="833"/>
      <c r="E211" s="834"/>
      <c r="F211" s="817">
        <f t="shared" si="7"/>
        <v>0</v>
      </c>
      <c r="G211" s="818"/>
    </row>
    <row r="212" spans="1:7" ht="17.399999999999999" x14ac:dyDescent="0.3">
      <c r="A212" s="264" t="s">
        <v>10</v>
      </c>
      <c r="B212" s="265">
        <v>1</v>
      </c>
      <c r="C212" s="819"/>
      <c r="D212" s="820"/>
      <c r="E212" s="821"/>
      <c r="F212" s="817">
        <f t="shared" si="7"/>
        <v>0</v>
      </c>
      <c r="G212" s="818"/>
    </row>
    <row r="213" spans="1:7" ht="18" x14ac:dyDescent="0.3">
      <c r="A213" s="266" t="s">
        <v>163</v>
      </c>
      <c r="B213" s="267">
        <v>3</v>
      </c>
      <c r="C213" s="814"/>
      <c r="D213" s="815"/>
      <c r="E213" s="816"/>
      <c r="F213" s="817">
        <f t="shared" si="7"/>
        <v>0</v>
      </c>
      <c r="G213" s="818"/>
    </row>
    <row r="214" spans="1:7" ht="17.399999999999999" x14ac:dyDescent="0.3">
      <c r="A214" s="264" t="s">
        <v>11</v>
      </c>
      <c r="B214" s="265">
        <v>1</v>
      </c>
      <c r="C214" s="819"/>
      <c r="D214" s="820"/>
      <c r="E214" s="821"/>
      <c r="F214" s="817">
        <f t="shared" si="7"/>
        <v>0</v>
      </c>
      <c r="G214" s="818"/>
    </row>
    <row r="215" spans="1:7" ht="17.399999999999999" x14ac:dyDescent="0.3">
      <c r="A215" s="822"/>
      <c r="B215" s="823"/>
      <c r="C215" s="824">
        <f>SUM(C208:C214)</f>
        <v>0</v>
      </c>
      <c r="D215" s="825"/>
      <c r="E215" s="826"/>
      <c r="F215" s="827">
        <f>SUM(F208:F214)</f>
        <v>0</v>
      </c>
      <c r="G215" s="828"/>
    </row>
    <row r="216" spans="1:7" ht="39.6" customHeight="1" x14ac:dyDescent="0.25"/>
    <row r="217" spans="1:7" ht="17.399999999999999" x14ac:dyDescent="0.25">
      <c r="A217" s="262" t="s">
        <v>139</v>
      </c>
      <c r="B217" s="263" t="s">
        <v>8</v>
      </c>
      <c r="C217" s="835" t="s">
        <v>295</v>
      </c>
      <c r="D217" s="835"/>
      <c r="E217" s="835"/>
      <c r="F217" s="836" t="s">
        <v>298</v>
      </c>
      <c r="G217" s="837"/>
    </row>
    <row r="218" spans="1:7" ht="17.399999999999999" x14ac:dyDescent="0.3">
      <c r="A218" s="264" t="s">
        <v>9</v>
      </c>
      <c r="B218" s="265">
        <v>2.5</v>
      </c>
      <c r="C218" s="819"/>
      <c r="D218" s="820"/>
      <c r="E218" s="821"/>
      <c r="F218" s="817">
        <f>B218*C218</f>
        <v>0</v>
      </c>
      <c r="G218" s="818"/>
    </row>
    <row r="219" spans="1:7" ht="18" x14ac:dyDescent="0.3">
      <c r="A219" s="266" t="s">
        <v>158</v>
      </c>
      <c r="B219" s="267">
        <v>5</v>
      </c>
      <c r="C219" s="814"/>
      <c r="D219" s="815"/>
      <c r="E219" s="816"/>
      <c r="F219" s="817">
        <f t="shared" ref="F219:F224" si="8">B219*C219</f>
        <v>0</v>
      </c>
      <c r="G219" s="818"/>
    </row>
    <row r="220" spans="1:7" ht="17.399999999999999" x14ac:dyDescent="0.3">
      <c r="A220" s="264" t="s">
        <v>297</v>
      </c>
      <c r="B220" s="265">
        <v>1.5</v>
      </c>
      <c r="C220" s="829"/>
      <c r="D220" s="830"/>
      <c r="E220" s="831"/>
      <c r="F220" s="817">
        <f t="shared" si="8"/>
        <v>0</v>
      </c>
      <c r="G220" s="818"/>
    </row>
    <row r="221" spans="1:7" ht="18" x14ac:dyDescent="0.3">
      <c r="A221" s="266" t="s">
        <v>161</v>
      </c>
      <c r="B221" s="267">
        <v>3</v>
      </c>
      <c r="C221" s="832"/>
      <c r="D221" s="833"/>
      <c r="E221" s="834"/>
      <c r="F221" s="817">
        <f t="shared" si="8"/>
        <v>0</v>
      </c>
      <c r="G221" s="818"/>
    </row>
    <row r="222" spans="1:7" ht="17.399999999999999" x14ac:dyDescent="0.3">
      <c r="A222" s="264" t="s">
        <v>10</v>
      </c>
      <c r="B222" s="265">
        <v>1</v>
      </c>
      <c r="C222" s="819"/>
      <c r="D222" s="820"/>
      <c r="E222" s="821"/>
      <c r="F222" s="817">
        <f t="shared" si="8"/>
        <v>0</v>
      </c>
      <c r="G222" s="818"/>
    </row>
    <row r="223" spans="1:7" ht="18" x14ac:dyDescent="0.3">
      <c r="A223" s="266" t="s">
        <v>163</v>
      </c>
      <c r="B223" s="267">
        <v>3</v>
      </c>
      <c r="C223" s="814"/>
      <c r="D223" s="815"/>
      <c r="E223" s="816"/>
      <c r="F223" s="817">
        <f t="shared" si="8"/>
        <v>0</v>
      </c>
      <c r="G223" s="818"/>
    </row>
    <row r="224" spans="1:7" ht="17.399999999999999" x14ac:dyDescent="0.3">
      <c r="A224" s="264" t="s">
        <v>11</v>
      </c>
      <c r="B224" s="265">
        <v>1</v>
      </c>
      <c r="C224" s="819"/>
      <c r="D224" s="820"/>
      <c r="E224" s="821"/>
      <c r="F224" s="817">
        <f t="shared" si="8"/>
        <v>0</v>
      </c>
      <c r="G224" s="818"/>
    </row>
    <row r="225" spans="1:7" ht="17.399999999999999" x14ac:dyDescent="0.3">
      <c r="A225" s="822"/>
      <c r="B225" s="823"/>
      <c r="C225" s="824">
        <f>SUM(C218:C224)</f>
        <v>0</v>
      </c>
      <c r="D225" s="825"/>
      <c r="E225" s="826"/>
      <c r="F225" s="827">
        <f>SUM(F218:F224)</f>
        <v>0</v>
      </c>
      <c r="G225" s="828"/>
    </row>
    <row r="226" spans="1:7" ht="34.200000000000003" customHeight="1" x14ac:dyDescent="0.3">
      <c r="A226" s="269"/>
      <c r="B226" s="269"/>
      <c r="C226" s="272"/>
      <c r="D226" s="272"/>
      <c r="E226" s="272"/>
      <c r="F226" s="276"/>
      <c r="G226" s="277"/>
    </row>
    <row r="227" spans="1:7" ht="17.399999999999999" x14ac:dyDescent="0.25">
      <c r="A227" s="262" t="s">
        <v>299</v>
      </c>
      <c r="B227" s="263" t="s">
        <v>8</v>
      </c>
      <c r="C227" s="835" t="s">
        <v>295</v>
      </c>
      <c r="D227" s="835"/>
      <c r="E227" s="835"/>
      <c r="F227" s="836" t="s">
        <v>298</v>
      </c>
      <c r="G227" s="837"/>
    </row>
    <row r="228" spans="1:7" ht="17.399999999999999" x14ac:dyDescent="0.3">
      <c r="A228" s="264" t="s">
        <v>9</v>
      </c>
      <c r="B228" s="265">
        <v>2.5</v>
      </c>
      <c r="C228" s="819"/>
      <c r="D228" s="820"/>
      <c r="E228" s="821"/>
      <c r="F228" s="817">
        <f>B228*C228</f>
        <v>0</v>
      </c>
      <c r="G228" s="818"/>
    </row>
    <row r="229" spans="1:7" ht="18" x14ac:dyDescent="0.3">
      <c r="A229" s="266" t="s">
        <v>158</v>
      </c>
      <c r="B229" s="267">
        <v>5</v>
      </c>
      <c r="C229" s="814"/>
      <c r="D229" s="815"/>
      <c r="E229" s="816"/>
      <c r="F229" s="817">
        <f t="shared" ref="F229:F234" si="9">B229*C229</f>
        <v>0</v>
      </c>
      <c r="G229" s="818"/>
    </row>
    <row r="230" spans="1:7" ht="17.399999999999999" x14ac:dyDescent="0.3">
      <c r="A230" s="264" t="s">
        <v>297</v>
      </c>
      <c r="B230" s="265">
        <v>1.5</v>
      </c>
      <c r="C230" s="829"/>
      <c r="D230" s="830"/>
      <c r="E230" s="831"/>
      <c r="F230" s="817">
        <f t="shared" si="9"/>
        <v>0</v>
      </c>
      <c r="G230" s="818"/>
    </row>
    <row r="231" spans="1:7" ht="18" x14ac:dyDescent="0.3">
      <c r="A231" s="266" t="s">
        <v>161</v>
      </c>
      <c r="B231" s="267">
        <v>3</v>
      </c>
      <c r="C231" s="832"/>
      <c r="D231" s="833"/>
      <c r="E231" s="834"/>
      <c r="F231" s="817">
        <f t="shared" si="9"/>
        <v>0</v>
      </c>
      <c r="G231" s="818"/>
    </row>
    <row r="232" spans="1:7" ht="17.399999999999999" x14ac:dyDescent="0.3">
      <c r="A232" s="264" t="s">
        <v>10</v>
      </c>
      <c r="B232" s="265">
        <v>1</v>
      </c>
      <c r="C232" s="819"/>
      <c r="D232" s="820"/>
      <c r="E232" s="821"/>
      <c r="F232" s="817">
        <f t="shared" si="9"/>
        <v>0</v>
      </c>
      <c r="G232" s="818"/>
    </row>
    <row r="233" spans="1:7" ht="18" x14ac:dyDescent="0.3">
      <c r="A233" s="266" t="s">
        <v>163</v>
      </c>
      <c r="B233" s="267">
        <v>3</v>
      </c>
      <c r="C233" s="814"/>
      <c r="D233" s="815"/>
      <c r="E233" s="816"/>
      <c r="F233" s="817">
        <f t="shared" si="9"/>
        <v>0</v>
      </c>
      <c r="G233" s="818"/>
    </row>
    <row r="234" spans="1:7" ht="17.399999999999999" x14ac:dyDescent="0.3">
      <c r="A234" s="264" t="s">
        <v>11</v>
      </c>
      <c r="B234" s="265">
        <v>1</v>
      </c>
      <c r="C234" s="819"/>
      <c r="D234" s="820"/>
      <c r="E234" s="821"/>
      <c r="F234" s="817">
        <f t="shared" si="9"/>
        <v>0</v>
      </c>
      <c r="G234" s="818"/>
    </row>
    <row r="235" spans="1:7" ht="17.399999999999999" x14ac:dyDescent="0.3">
      <c r="A235" s="822"/>
      <c r="B235" s="823"/>
      <c r="C235" s="824">
        <f>SUM(C228:C234)</f>
        <v>0</v>
      </c>
      <c r="D235" s="825"/>
      <c r="E235" s="826"/>
      <c r="F235" s="827">
        <f>SUM(F228:F234)</f>
        <v>0</v>
      </c>
      <c r="G235" s="828"/>
    </row>
    <row r="236" spans="1:7" ht="42" customHeight="1" x14ac:dyDescent="0.25"/>
    <row r="237" spans="1:7" ht="17.399999999999999" x14ac:dyDescent="0.3">
      <c r="A237" s="813" t="s">
        <v>292</v>
      </c>
      <c r="B237" s="813"/>
      <c r="C237" s="813"/>
      <c r="D237" s="813"/>
      <c r="E237" s="813"/>
      <c r="F237" s="813"/>
    </row>
  </sheetData>
  <sheetProtection algorithmName="SHA-512" hashValue="rmY5jgAUKg8vKPDKuWiMBgGxOuzTBhFZc07tlTGOvjh3JL0VGzz2mpaUPOdRB6byUkup3Bito0oUHE1Ur0xjZQ==" saltValue="5aGbrSaqVvJEcn0tHdKnRA==" spinCount="100000" sheet="1" objects="1" scenarios="1" selectLockedCells="1"/>
  <mergeCells count="221">
    <mergeCell ref="E23:F23"/>
    <mergeCell ref="A26:G26"/>
    <mergeCell ref="A27:G27"/>
    <mergeCell ref="A28:G28"/>
    <mergeCell ref="A29:G29"/>
    <mergeCell ref="A30:G30"/>
    <mergeCell ref="B1:D1"/>
    <mergeCell ref="A5:G5"/>
    <mergeCell ref="E20:F20"/>
    <mergeCell ref="E21:F21"/>
    <mergeCell ref="E22:F22"/>
    <mergeCell ref="A21:B21"/>
    <mergeCell ref="A19:B19"/>
    <mergeCell ref="A20:B20"/>
    <mergeCell ref="A44:G44"/>
    <mergeCell ref="A53:E54"/>
    <mergeCell ref="A55:G55"/>
    <mergeCell ref="A56:G56"/>
    <mergeCell ref="A57:G57"/>
    <mergeCell ref="D89:F89"/>
    <mergeCell ref="A31:G31"/>
    <mergeCell ref="A38:D41"/>
    <mergeCell ref="E38:F38"/>
    <mergeCell ref="E39:F41"/>
    <mergeCell ref="G39:G41"/>
    <mergeCell ref="E42:F42"/>
    <mergeCell ref="A96:G96"/>
    <mergeCell ref="A97:G97"/>
    <mergeCell ref="A117:G117"/>
    <mergeCell ref="A133:G134"/>
    <mergeCell ref="A135:G135"/>
    <mergeCell ref="A136:F136"/>
    <mergeCell ref="D90:F90"/>
    <mergeCell ref="D91:F91"/>
    <mergeCell ref="D92:F92"/>
    <mergeCell ref="D93:F93"/>
    <mergeCell ref="A94:G94"/>
    <mergeCell ref="A95:G95"/>
    <mergeCell ref="B143:P143"/>
    <mergeCell ref="B144:P144"/>
    <mergeCell ref="B145:P145"/>
    <mergeCell ref="B146:K146"/>
    <mergeCell ref="C147:E147"/>
    <mergeCell ref="F147:G147"/>
    <mergeCell ref="A137:G137"/>
    <mergeCell ref="A138:G138"/>
    <mergeCell ref="A139:G139"/>
    <mergeCell ref="B140:G140"/>
    <mergeCell ref="B141:G141"/>
    <mergeCell ref="B142:G142"/>
    <mergeCell ref="C151:E151"/>
    <mergeCell ref="F151:G151"/>
    <mergeCell ref="C152:E152"/>
    <mergeCell ref="F152:G152"/>
    <mergeCell ref="C153:E153"/>
    <mergeCell ref="F153:G153"/>
    <mergeCell ref="C148:E148"/>
    <mergeCell ref="F148:G148"/>
    <mergeCell ref="C149:E149"/>
    <mergeCell ref="F149:G149"/>
    <mergeCell ref="C150:E150"/>
    <mergeCell ref="F150:G150"/>
    <mergeCell ref="C157:E157"/>
    <mergeCell ref="F157:G157"/>
    <mergeCell ref="C158:E158"/>
    <mergeCell ref="F158:G158"/>
    <mergeCell ref="C159:E159"/>
    <mergeCell ref="F159:G159"/>
    <mergeCell ref="C154:E154"/>
    <mergeCell ref="F154:G154"/>
    <mergeCell ref="A155:B155"/>
    <mergeCell ref="C155:E155"/>
    <mergeCell ref="F155:G155"/>
    <mergeCell ref="A156:F156"/>
    <mergeCell ref="A165:B165"/>
    <mergeCell ref="C165:E165"/>
    <mergeCell ref="F165:G165"/>
    <mergeCell ref="C160:E160"/>
    <mergeCell ref="F160:G160"/>
    <mergeCell ref="C161:E161"/>
    <mergeCell ref="F161:G161"/>
    <mergeCell ref="C162:E162"/>
    <mergeCell ref="F162:G162"/>
    <mergeCell ref="C167:E167"/>
    <mergeCell ref="F167:G167"/>
    <mergeCell ref="C168:E168"/>
    <mergeCell ref="F168:G168"/>
    <mergeCell ref="C169:E169"/>
    <mergeCell ref="F169:G169"/>
    <mergeCell ref="C163:E163"/>
    <mergeCell ref="F163:G163"/>
    <mergeCell ref="C164:E164"/>
    <mergeCell ref="F164:G164"/>
    <mergeCell ref="A175:B175"/>
    <mergeCell ref="C175:E175"/>
    <mergeCell ref="F175:G175"/>
    <mergeCell ref="C170:E170"/>
    <mergeCell ref="F170:G170"/>
    <mergeCell ref="C171:E171"/>
    <mergeCell ref="F171:G171"/>
    <mergeCell ref="C172:E172"/>
    <mergeCell ref="F172:G172"/>
    <mergeCell ref="C177:E177"/>
    <mergeCell ref="F177:G177"/>
    <mergeCell ref="C178:E178"/>
    <mergeCell ref="F178:G178"/>
    <mergeCell ref="C179:E179"/>
    <mergeCell ref="F179:G179"/>
    <mergeCell ref="C173:E173"/>
    <mergeCell ref="F173:G173"/>
    <mergeCell ref="C174:E174"/>
    <mergeCell ref="F174:G174"/>
    <mergeCell ref="A185:B185"/>
    <mergeCell ref="C185:E185"/>
    <mergeCell ref="F185:G185"/>
    <mergeCell ref="C180:E180"/>
    <mergeCell ref="F180:G180"/>
    <mergeCell ref="C181:E181"/>
    <mergeCell ref="F181:G181"/>
    <mergeCell ref="C182:E182"/>
    <mergeCell ref="F182:G182"/>
    <mergeCell ref="C187:E187"/>
    <mergeCell ref="F187:G187"/>
    <mergeCell ref="C188:E188"/>
    <mergeCell ref="F188:G188"/>
    <mergeCell ref="C189:E189"/>
    <mergeCell ref="F189:G189"/>
    <mergeCell ref="C183:E183"/>
    <mergeCell ref="F183:G183"/>
    <mergeCell ref="C184:E184"/>
    <mergeCell ref="F184:G184"/>
    <mergeCell ref="A195:B195"/>
    <mergeCell ref="C195:E195"/>
    <mergeCell ref="F195:G195"/>
    <mergeCell ref="C190:E190"/>
    <mergeCell ref="F190:G190"/>
    <mergeCell ref="C191:E191"/>
    <mergeCell ref="F191:G191"/>
    <mergeCell ref="C192:E192"/>
    <mergeCell ref="F192:G192"/>
    <mergeCell ref="C197:E197"/>
    <mergeCell ref="F197:G197"/>
    <mergeCell ref="C198:E198"/>
    <mergeCell ref="F198:G198"/>
    <mergeCell ref="C199:E199"/>
    <mergeCell ref="F199:G199"/>
    <mergeCell ref="C193:E193"/>
    <mergeCell ref="F193:G193"/>
    <mergeCell ref="C194:E194"/>
    <mergeCell ref="F194:G194"/>
    <mergeCell ref="A205:B205"/>
    <mergeCell ref="C205:E205"/>
    <mergeCell ref="F205:G205"/>
    <mergeCell ref="C200:E200"/>
    <mergeCell ref="F200:G200"/>
    <mergeCell ref="C201:E201"/>
    <mergeCell ref="F201:G201"/>
    <mergeCell ref="C202:E202"/>
    <mergeCell ref="F202:G202"/>
    <mergeCell ref="C207:E207"/>
    <mergeCell ref="F207:G207"/>
    <mergeCell ref="C208:E208"/>
    <mergeCell ref="F208:G208"/>
    <mergeCell ref="C209:E209"/>
    <mergeCell ref="F209:G209"/>
    <mergeCell ref="C203:E203"/>
    <mergeCell ref="F203:G203"/>
    <mergeCell ref="C204:E204"/>
    <mergeCell ref="F204:G204"/>
    <mergeCell ref="A215:B215"/>
    <mergeCell ref="C215:E215"/>
    <mergeCell ref="F215:G215"/>
    <mergeCell ref="C210:E210"/>
    <mergeCell ref="F210:G210"/>
    <mergeCell ref="C211:E211"/>
    <mergeCell ref="F211:G211"/>
    <mergeCell ref="C212:E212"/>
    <mergeCell ref="F212:G212"/>
    <mergeCell ref="C217:E217"/>
    <mergeCell ref="F217:G217"/>
    <mergeCell ref="C218:E218"/>
    <mergeCell ref="F218:G218"/>
    <mergeCell ref="C219:E219"/>
    <mergeCell ref="F219:G219"/>
    <mergeCell ref="C213:E213"/>
    <mergeCell ref="F213:G213"/>
    <mergeCell ref="C214:E214"/>
    <mergeCell ref="F214:G214"/>
    <mergeCell ref="A225:B225"/>
    <mergeCell ref="C225:E225"/>
    <mergeCell ref="F225:G225"/>
    <mergeCell ref="C220:E220"/>
    <mergeCell ref="F220:G220"/>
    <mergeCell ref="C221:E221"/>
    <mergeCell ref="F221:G221"/>
    <mergeCell ref="C222:E222"/>
    <mergeCell ref="F222:G222"/>
    <mergeCell ref="C227:E227"/>
    <mergeCell ref="F227:G227"/>
    <mergeCell ref="C228:E228"/>
    <mergeCell ref="F228:G228"/>
    <mergeCell ref="C229:E229"/>
    <mergeCell ref="F229:G229"/>
    <mergeCell ref="C223:E223"/>
    <mergeCell ref="F223:G223"/>
    <mergeCell ref="C224:E224"/>
    <mergeCell ref="F224:G224"/>
    <mergeCell ref="A237:F237"/>
    <mergeCell ref="C233:E233"/>
    <mergeCell ref="F233:G233"/>
    <mergeCell ref="C234:E234"/>
    <mergeCell ref="F234:G234"/>
    <mergeCell ref="A235:B235"/>
    <mergeCell ref="C235:E235"/>
    <mergeCell ref="F235:G235"/>
    <mergeCell ref="C230:E230"/>
    <mergeCell ref="F230:G230"/>
    <mergeCell ref="C231:E231"/>
    <mergeCell ref="F231:G231"/>
    <mergeCell ref="C232:E232"/>
    <mergeCell ref="F232:G232"/>
  </mergeCells>
  <dataValidations count="2">
    <dataValidation type="whole" allowBlank="1" showInputMessage="1" showErrorMessage="1" sqref="C20" xr:uid="{61272AA8-9870-4171-8537-DEFAC7ECDDA0}">
      <formula1>0</formula1>
      <formula2>30</formula2>
    </dataValidation>
    <dataValidation type="list" allowBlank="1" showInputMessage="1" showErrorMessage="1" sqref="A23" xr:uid="{933658F6-FBC0-4DB3-8A9C-33A59C448E60}">
      <formula1>"38,39,40"</formula1>
    </dataValidation>
  </dataValidations>
  <pageMargins left="0.70866141732283472" right="0.70866141732283472" top="0.74803149606299213" bottom="0.5535714285714286" header="0.31496062992125984" footer="0.31496062992125984"/>
  <pageSetup paperSize="9" scale="41" fitToHeight="0" orientation="landscape" r:id="rId1"/>
  <headerFooter>
    <oddHeader>&amp;L&amp;"Arial,Fett"&amp;14&amp;K000000Anlage zur jährlichen Meldung nach § 47 SGB VIII
Personal nach HKJGB (in der Fassung ab dem 01.08.2020)</oddHeader>
    <oddFooter>&amp;L&amp;"Arial,Standard"&amp;10&amp;K000000 Stand August 2020&amp;C&amp;"Arial,Standard"&amp;10Seite &amp;P von &amp;N</oddFooter>
  </headerFooter>
  <rowBreaks count="7" manualBreakCount="7">
    <brk id="29" max="16383" man="1"/>
    <brk id="56" max="16383" man="1"/>
    <brk id="96" max="16383" man="1"/>
    <brk id="136" max="16383" man="1"/>
    <brk id="175" max="6" man="1"/>
    <brk id="206" max="6" man="1"/>
    <brk id="23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39017-CCEC-40F1-B038-91B7BF4034C6}">
  <sheetPr>
    <tabColor rgb="FF99FF66"/>
  </sheetPr>
  <dimension ref="A1:Q133"/>
  <sheetViews>
    <sheetView tabSelected="1" topLeftCell="A49" workbookViewId="0">
      <selection activeCell="Q49" sqref="Q49"/>
    </sheetView>
  </sheetViews>
  <sheetFormatPr baseColWidth="10" defaultRowHeight="14.4" x14ac:dyDescent="0.3"/>
  <sheetData>
    <row r="1" spans="1:2" ht="17.399999999999999" x14ac:dyDescent="0.3">
      <c r="B1" s="281" t="s">
        <v>313</v>
      </c>
    </row>
    <row r="3" spans="1:2" ht="17.399999999999999" x14ac:dyDescent="0.3">
      <c r="A3" s="281" t="s">
        <v>314</v>
      </c>
    </row>
    <row r="70" spans="1:1" ht="17.399999999999999" x14ac:dyDescent="0.3">
      <c r="A70" s="281" t="s">
        <v>315</v>
      </c>
    </row>
    <row r="132" spans="17:17" x14ac:dyDescent="0.3">
      <c r="Q132" s="282"/>
    </row>
    <row r="133" spans="17:17" x14ac:dyDescent="0.3">
      <c r="Q133" s="282"/>
    </row>
  </sheetData>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48492-5981-4653-96BB-A4CB0376528D}">
  <sheetPr>
    <tabColor theme="5" tint="-0.249977111117893"/>
  </sheetPr>
  <dimension ref="A1:G250"/>
  <sheetViews>
    <sheetView view="pageLayout" zoomScale="120" zoomScaleNormal="100" zoomScalePageLayoutView="120" workbookViewId="0">
      <selection activeCell="I9" sqref="I9"/>
    </sheetView>
  </sheetViews>
  <sheetFormatPr baseColWidth="10" defaultColWidth="11.44140625" defaultRowHeight="14.4" x14ac:dyDescent="0.3"/>
  <cols>
    <col min="1" max="16384" width="11.44140625" style="278"/>
  </cols>
  <sheetData>
    <row r="1" spans="1:7" ht="15" customHeight="1" x14ac:dyDescent="0.3">
      <c r="A1" s="915" t="s">
        <v>300</v>
      </c>
      <c r="B1" s="915"/>
      <c r="C1" s="915"/>
      <c r="D1" s="915"/>
      <c r="E1" s="915"/>
      <c r="F1" s="915"/>
      <c r="G1" s="915"/>
    </row>
    <row r="2" spans="1:7" x14ac:dyDescent="0.3">
      <c r="A2" s="915"/>
      <c r="B2" s="915"/>
      <c r="C2" s="915"/>
      <c r="D2" s="915"/>
      <c r="E2" s="915"/>
      <c r="F2" s="915"/>
      <c r="G2" s="915"/>
    </row>
    <row r="3" spans="1:7" x14ac:dyDescent="0.3">
      <c r="A3" s="915"/>
      <c r="B3" s="915"/>
      <c r="C3" s="915"/>
      <c r="D3" s="915"/>
      <c r="E3" s="915"/>
      <c r="F3" s="915"/>
      <c r="G3" s="915"/>
    </row>
    <row r="4" spans="1:7" x14ac:dyDescent="0.3">
      <c r="A4" s="915"/>
      <c r="B4" s="915"/>
      <c r="C4" s="915"/>
      <c r="D4" s="915"/>
      <c r="E4" s="915"/>
      <c r="F4" s="915"/>
      <c r="G4" s="915"/>
    </row>
    <row r="5" spans="1:7" x14ac:dyDescent="0.3">
      <c r="A5" s="915"/>
      <c r="B5" s="915"/>
      <c r="C5" s="915"/>
      <c r="D5" s="915"/>
      <c r="E5" s="915"/>
      <c r="F5" s="915"/>
      <c r="G5" s="915"/>
    </row>
    <row r="6" spans="1:7" x14ac:dyDescent="0.3">
      <c r="A6" s="915"/>
      <c r="B6" s="915"/>
      <c r="C6" s="915"/>
      <c r="D6" s="915"/>
      <c r="E6" s="915"/>
      <c r="F6" s="915"/>
      <c r="G6" s="915"/>
    </row>
    <row r="7" spans="1:7" x14ac:dyDescent="0.3">
      <c r="A7" s="915"/>
      <c r="B7" s="915"/>
      <c r="C7" s="915"/>
      <c r="D7" s="915"/>
      <c r="E7" s="915"/>
      <c r="F7" s="915"/>
      <c r="G7" s="915"/>
    </row>
    <row r="8" spans="1:7" x14ac:dyDescent="0.3">
      <c r="A8" s="915"/>
      <c r="B8" s="915"/>
      <c r="C8" s="915"/>
      <c r="D8" s="915"/>
      <c r="E8" s="915"/>
      <c r="F8" s="915"/>
      <c r="G8" s="915"/>
    </row>
    <row r="9" spans="1:7" x14ac:dyDescent="0.3">
      <c r="A9" s="915"/>
      <c r="B9" s="915"/>
      <c r="C9" s="915"/>
      <c r="D9" s="915"/>
      <c r="E9" s="915"/>
      <c r="F9" s="915"/>
      <c r="G9" s="915"/>
    </row>
    <row r="45" spans="1:7" x14ac:dyDescent="0.3">
      <c r="A45" s="917" t="s">
        <v>301</v>
      </c>
      <c r="B45" s="918"/>
      <c r="C45" s="918"/>
      <c r="D45" s="918"/>
      <c r="E45" s="918"/>
      <c r="F45" s="918"/>
      <c r="G45" s="918"/>
    </row>
    <row r="46" spans="1:7" x14ac:dyDescent="0.3">
      <c r="A46" s="918"/>
      <c r="B46" s="918"/>
      <c r="C46" s="918"/>
      <c r="D46" s="918"/>
      <c r="E46" s="918"/>
      <c r="F46" s="918"/>
      <c r="G46" s="918"/>
    </row>
    <row r="51" spans="1:7" ht="15" customHeight="1" x14ac:dyDescent="0.3">
      <c r="A51" s="917" t="s">
        <v>302</v>
      </c>
      <c r="B51" s="917"/>
      <c r="C51" s="917"/>
      <c r="D51" s="917"/>
      <c r="E51" s="917"/>
      <c r="F51" s="917"/>
      <c r="G51" s="917"/>
    </row>
    <row r="52" spans="1:7" x14ac:dyDescent="0.3">
      <c r="A52" s="917"/>
      <c r="B52" s="917"/>
      <c r="C52" s="917"/>
      <c r="D52" s="917"/>
      <c r="E52" s="917"/>
      <c r="F52" s="917"/>
      <c r="G52" s="917"/>
    </row>
    <row r="53" spans="1:7" x14ac:dyDescent="0.3">
      <c r="A53" s="917"/>
      <c r="B53" s="917"/>
      <c r="C53" s="917"/>
      <c r="D53" s="917"/>
      <c r="E53" s="917"/>
      <c r="F53" s="917"/>
      <c r="G53" s="917"/>
    </row>
    <row r="54" spans="1:7" x14ac:dyDescent="0.3">
      <c r="A54" s="917"/>
      <c r="B54" s="917"/>
      <c r="C54" s="917"/>
      <c r="D54" s="917"/>
      <c r="E54" s="917"/>
      <c r="F54" s="917"/>
      <c r="G54" s="917"/>
    </row>
    <row r="55" spans="1:7" x14ac:dyDescent="0.3">
      <c r="A55" s="917"/>
      <c r="B55" s="917"/>
      <c r="C55" s="917"/>
      <c r="D55" s="917"/>
      <c r="E55" s="917"/>
      <c r="F55" s="917"/>
      <c r="G55" s="917"/>
    </row>
    <row r="56" spans="1:7" x14ac:dyDescent="0.3">
      <c r="A56" s="917"/>
      <c r="B56" s="917"/>
      <c r="C56" s="917"/>
      <c r="D56" s="917"/>
      <c r="E56" s="917"/>
      <c r="F56" s="917"/>
      <c r="G56" s="917"/>
    </row>
    <row r="57" spans="1:7" x14ac:dyDescent="0.3">
      <c r="A57" s="917"/>
      <c r="B57" s="917"/>
      <c r="C57" s="917"/>
      <c r="D57" s="917"/>
      <c r="E57" s="917"/>
      <c r="F57" s="917"/>
      <c r="G57" s="917"/>
    </row>
    <row r="58" spans="1:7" x14ac:dyDescent="0.3">
      <c r="A58" s="917"/>
      <c r="B58" s="917"/>
      <c r="C58" s="917"/>
      <c r="D58" s="917"/>
      <c r="E58" s="917"/>
      <c r="F58" s="917"/>
      <c r="G58" s="917"/>
    </row>
    <row r="59" spans="1:7" x14ac:dyDescent="0.3">
      <c r="A59" s="917"/>
      <c r="B59" s="917"/>
      <c r="C59" s="917"/>
      <c r="D59" s="917"/>
      <c r="E59" s="917"/>
      <c r="F59" s="917"/>
      <c r="G59" s="917"/>
    </row>
    <row r="96" spans="1:7" ht="15" customHeight="1" x14ac:dyDescent="0.3">
      <c r="A96" s="917" t="s">
        <v>303</v>
      </c>
      <c r="B96" s="917"/>
      <c r="C96" s="917"/>
      <c r="D96" s="917"/>
      <c r="E96" s="917"/>
      <c r="F96" s="917"/>
      <c r="G96" s="917"/>
    </row>
    <row r="97" spans="1:7" x14ac:dyDescent="0.3">
      <c r="A97" s="917"/>
      <c r="B97" s="917"/>
      <c r="C97" s="917"/>
      <c r="D97" s="917"/>
      <c r="E97" s="917"/>
      <c r="F97" s="917"/>
      <c r="G97" s="917"/>
    </row>
    <row r="98" spans="1:7" x14ac:dyDescent="0.3">
      <c r="A98" s="917"/>
      <c r="B98" s="917"/>
      <c r="C98" s="917"/>
      <c r="D98" s="917"/>
      <c r="E98" s="917"/>
      <c r="F98" s="917"/>
      <c r="G98" s="917"/>
    </row>
    <row r="101" spans="1:7" x14ac:dyDescent="0.3">
      <c r="A101" s="915" t="s">
        <v>304</v>
      </c>
      <c r="B101" s="916"/>
      <c r="C101" s="916"/>
      <c r="D101" s="916"/>
      <c r="E101" s="916"/>
      <c r="F101" s="916"/>
      <c r="G101" s="916"/>
    </row>
    <row r="102" spans="1:7" x14ac:dyDescent="0.3">
      <c r="A102" s="916"/>
      <c r="B102" s="916"/>
      <c r="C102" s="916"/>
      <c r="D102" s="916"/>
      <c r="E102" s="916"/>
      <c r="F102" s="916"/>
      <c r="G102" s="916"/>
    </row>
    <row r="103" spans="1:7" x14ac:dyDescent="0.3">
      <c r="A103" s="916"/>
      <c r="B103" s="916"/>
      <c r="C103" s="916"/>
      <c r="D103" s="916"/>
      <c r="E103" s="916"/>
      <c r="F103" s="916"/>
      <c r="G103" s="916"/>
    </row>
    <row r="104" spans="1:7" x14ac:dyDescent="0.3">
      <c r="A104" s="916"/>
      <c r="B104" s="916"/>
      <c r="C104" s="916"/>
      <c r="D104" s="916"/>
      <c r="E104" s="916"/>
      <c r="F104" s="916"/>
      <c r="G104" s="916"/>
    </row>
    <row r="105" spans="1:7" x14ac:dyDescent="0.3">
      <c r="A105" s="916"/>
      <c r="B105" s="916"/>
      <c r="C105" s="916"/>
      <c r="D105" s="916"/>
      <c r="E105" s="916"/>
      <c r="F105" s="916"/>
      <c r="G105" s="916"/>
    </row>
    <row r="106" spans="1:7" x14ac:dyDescent="0.3">
      <c r="A106" s="916"/>
      <c r="B106" s="916"/>
      <c r="C106" s="916"/>
      <c r="D106" s="916"/>
      <c r="E106" s="916"/>
      <c r="F106" s="916"/>
      <c r="G106" s="916"/>
    </row>
    <row r="107" spans="1:7" x14ac:dyDescent="0.3">
      <c r="A107" s="916"/>
      <c r="B107" s="916"/>
      <c r="C107" s="916"/>
      <c r="D107" s="916"/>
      <c r="E107" s="916"/>
      <c r="F107" s="916"/>
      <c r="G107" s="916"/>
    </row>
    <row r="108" spans="1:7" x14ac:dyDescent="0.3">
      <c r="A108" s="916"/>
      <c r="B108" s="916"/>
      <c r="C108" s="916"/>
      <c r="D108" s="916"/>
      <c r="E108" s="916"/>
      <c r="F108" s="916"/>
      <c r="G108" s="916"/>
    </row>
    <row r="142" spans="1:7" x14ac:dyDescent="0.3">
      <c r="A142" s="915" t="s">
        <v>305</v>
      </c>
      <c r="B142" s="915"/>
      <c r="C142" s="915"/>
      <c r="D142" s="915"/>
      <c r="E142" s="915"/>
      <c r="F142" s="915"/>
      <c r="G142" s="915"/>
    </row>
    <row r="143" spans="1:7" x14ac:dyDescent="0.3">
      <c r="A143" s="915"/>
      <c r="B143" s="915"/>
      <c r="C143" s="915"/>
      <c r="D143" s="915"/>
      <c r="E143" s="915"/>
      <c r="F143" s="915"/>
      <c r="G143" s="915"/>
    </row>
    <row r="144" spans="1:7" x14ac:dyDescent="0.3">
      <c r="A144" s="915"/>
      <c r="B144" s="915"/>
      <c r="C144" s="915"/>
      <c r="D144" s="915"/>
      <c r="E144" s="915"/>
      <c r="F144" s="915"/>
      <c r="G144" s="915"/>
    </row>
    <row r="145" spans="1:7" x14ac:dyDescent="0.3">
      <c r="A145" s="915"/>
      <c r="B145" s="915"/>
      <c r="C145" s="915"/>
      <c r="D145" s="915"/>
      <c r="E145" s="915"/>
      <c r="F145" s="915"/>
      <c r="G145" s="915"/>
    </row>
    <row r="146" spans="1:7" x14ac:dyDescent="0.3">
      <c r="A146" s="915"/>
      <c r="B146" s="915"/>
      <c r="C146" s="915"/>
      <c r="D146" s="915"/>
      <c r="E146" s="915"/>
      <c r="F146" s="915"/>
      <c r="G146" s="915"/>
    </row>
    <row r="151" spans="1:7" x14ac:dyDescent="0.3">
      <c r="A151" s="915" t="s">
        <v>306</v>
      </c>
      <c r="B151" s="915"/>
      <c r="C151" s="915"/>
      <c r="D151" s="915"/>
      <c r="E151" s="915"/>
      <c r="F151" s="915"/>
      <c r="G151" s="915"/>
    </row>
    <row r="152" spans="1:7" x14ac:dyDescent="0.3">
      <c r="A152" s="915"/>
      <c r="B152" s="915"/>
      <c r="C152" s="915"/>
      <c r="D152" s="915"/>
      <c r="E152" s="915"/>
      <c r="F152" s="915"/>
      <c r="G152" s="915"/>
    </row>
    <row r="153" spans="1:7" x14ac:dyDescent="0.3">
      <c r="A153" s="915"/>
      <c r="B153" s="915"/>
      <c r="C153" s="915"/>
      <c r="D153" s="915"/>
      <c r="E153" s="915"/>
      <c r="F153" s="915"/>
      <c r="G153" s="915"/>
    </row>
    <row r="154" spans="1:7" x14ac:dyDescent="0.3">
      <c r="A154" s="915"/>
      <c r="B154" s="915"/>
      <c r="C154" s="915"/>
      <c r="D154" s="915"/>
      <c r="E154" s="915"/>
      <c r="F154" s="915"/>
      <c r="G154" s="915"/>
    </row>
    <row r="155" spans="1:7" x14ac:dyDescent="0.3">
      <c r="A155" s="915"/>
      <c r="B155" s="915"/>
      <c r="C155" s="915"/>
      <c r="D155" s="915"/>
      <c r="E155" s="915"/>
      <c r="F155" s="915"/>
      <c r="G155" s="915"/>
    </row>
    <row r="156" spans="1:7" x14ac:dyDescent="0.3">
      <c r="A156" s="915"/>
      <c r="B156" s="915"/>
      <c r="C156" s="915"/>
      <c r="D156" s="915"/>
      <c r="E156" s="915"/>
      <c r="F156" s="915"/>
      <c r="G156" s="915"/>
    </row>
    <row r="157" spans="1:7" x14ac:dyDescent="0.3">
      <c r="A157" s="915"/>
      <c r="B157" s="915"/>
      <c r="C157" s="915"/>
      <c r="D157" s="915"/>
      <c r="E157" s="915"/>
      <c r="F157" s="915"/>
      <c r="G157" s="915"/>
    </row>
    <row r="158" spans="1:7" x14ac:dyDescent="0.3">
      <c r="A158" s="915"/>
      <c r="B158" s="915"/>
      <c r="C158" s="915"/>
      <c r="D158" s="915"/>
      <c r="E158" s="915"/>
      <c r="F158" s="915"/>
      <c r="G158" s="915"/>
    </row>
    <row r="192" spans="1:7" x14ac:dyDescent="0.3">
      <c r="A192" s="915" t="s">
        <v>307</v>
      </c>
      <c r="B192" s="916"/>
      <c r="C192" s="916"/>
      <c r="D192" s="916"/>
      <c r="E192" s="916"/>
      <c r="F192" s="916"/>
      <c r="G192" s="916"/>
    </row>
    <row r="193" spans="1:7" x14ac:dyDescent="0.3">
      <c r="A193" s="916"/>
      <c r="B193" s="916"/>
      <c r="C193" s="916"/>
      <c r="D193" s="916"/>
      <c r="E193" s="916"/>
      <c r="F193" s="916"/>
      <c r="G193" s="916"/>
    </row>
    <row r="194" spans="1:7" x14ac:dyDescent="0.3">
      <c r="A194" s="916"/>
      <c r="B194" s="916"/>
      <c r="C194" s="916"/>
      <c r="D194" s="916"/>
      <c r="E194" s="916"/>
      <c r="F194" s="916"/>
      <c r="G194" s="916"/>
    </row>
    <row r="195" spans="1:7" x14ac:dyDescent="0.3">
      <c r="A195" s="916"/>
      <c r="B195" s="916"/>
      <c r="C195" s="916"/>
      <c r="D195" s="916"/>
      <c r="E195" s="916"/>
      <c r="F195" s="916"/>
      <c r="G195" s="916"/>
    </row>
    <row r="196" spans="1:7" x14ac:dyDescent="0.3">
      <c r="A196" s="916"/>
      <c r="B196" s="916"/>
      <c r="C196" s="916"/>
      <c r="D196" s="916"/>
      <c r="E196" s="916"/>
      <c r="F196" s="916"/>
      <c r="G196" s="916"/>
    </row>
    <row r="201" spans="1:7" x14ac:dyDescent="0.3">
      <c r="A201" s="915" t="s">
        <v>308</v>
      </c>
      <c r="B201" s="916"/>
      <c r="C201" s="916"/>
      <c r="D201" s="916"/>
      <c r="E201" s="916"/>
      <c r="F201" s="916"/>
      <c r="G201" s="916"/>
    </row>
    <row r="202" spans="1:7" x14ac:dyDescent="0.3">
      <c r="A202" s="916"/>
      <c r="B202" s="916"/>
      <c r="C202" s="916"/>
      <c r="D202" s="916"/>
      <c r="E202" s="916"/>
      <c r="F202" s="916"/>
      <c r="G202" s="916"/>
    </row>
    <row r="203" spans="1:7" x14ac:dyDescent="0.3">
      <c r="A203" s="916"/>
      <c r="B203" s="916"/>
      <c r="C203" s="916"/>
      <c r="D203" s="916"/>
      <c r="E203" s="916"/>
      <c r="F203" s="916"/>
      <c r="G203" s="916"/>
    </row>
    <row r="204" spans="1:7" x14ac:dyDescent="0.3">
      <c r="A204" s="916"/>
      <c r="B204" s="916"/>
      <c r="C204" s="916"/>
      <c r="D204" s="916"/>
      <c r="E204" s="916"/>
      <c r="F204" s="916"/>
      <c r="G204" s="916"/>
    </row>
    <row r="205" spans="1:7" x14ac:dyDescent="0.3">
      <c r="A205" s="916"/>
      <c r="B205" s="916"/>
      <c r="C205" s="916"/>
      <c r="D205" s="916"/>
      <c r="E205" s="916"/>
      <c r="F205" s="916"/>
      <c r="G205" s="916"/>
    </row>
    <row r="206" spans="1:7" x14ac:dyDescent="0.3">
      <c r="A206" s="916"/>
      <c r="B206" s="916"/>
      <c r="C206" s="916"/>
      <c r="D206" s="916"/>
      <c r="E206" s="916"/>
      <c r="F206" s="916"/>
      <c r="G206" s="916"/>
    </row>
    <row r="207" spans="1:7" x14ac:dyDescent="0.3">
      <c r="A207" s="916"/>
      <c r="B207" s="916"/>
      <c r="C207" s="916"/>
      <c r="D207" s="916"/>
      <c r="E207" s="916"/>
      <c r="F207" s="916"/>
      <c r="G207" s="916"/>
    </row>
    <row r="208" spans="1:7" x14ac:dyDescent="0.3">
      <c r="A208" s="916"/>
      <c r="B208" s="916"/>
      <c r="C208" s="916"/>
      <c r="D208" s="916"/>
      <c r="E208" s="916"/>
      <c r="F208" s="916"/>
      <c r="G208" s="916"/>
    </row>
    <row r="209" spans="1:7" x14ac:dyDescent="0.3">
      <c r="A209" s="916"/>
      <c r="B209" s="916"/>
      <c r="C209" s="916"/>
      <c r="D209" s="916"/>
      <c r="E209" s="916"/>
      <c r="F209" s="916"/>
      <c r="G209" s="916"/>
    </row>
    <row r="244" spans="1:7" x14ac:dyDescent="0.3">
      <c r="A244" s="917" t="s">
        <v>309</v>
      </c>
      <c r="B244" s="917"/>
      <c r="C244" s="917"/>
      <c r="D244" s="917"/>
      <c r="E244" s="917"/>
      <c r="F244" s="917"/>
      <c r="G244" s="917"/>
    </row>
    <row r="245" spans="1:7" ht="15" customHeight="1" x14ac:dyDescent="0.3">
      <c r="A245" s="917"/>
      <c r="B245" s="917"/>
      <c r="C245" s="917"/>
      <c r="D245" s="917"/>
      <c r="E245" s="917"/>
      <c r="F245" s="917"/>
      <c r="G245" s="917"/>
    </row>
    <row r="246" spans="1:7" x14ac:dyDescent="0.3">
      <c r="A246" s="917"/>
      <c r="B246" s="917"/>
      <c r="C246" s="917"/>
      <c r="D246" s="917"/>
      <c r="E246" s="917"/>
      <c r="F246" s="917"/>
      <c r="G246" s="917"/>
    </row>
    <row r="247" spans="1:7" x14ac:dyDescent="0.3">
      <c r="A247" s="917"/>
      <c r="B247" s="917"/>
      <c r="C247" s="917"/>
      <c r="D247" s="917"/>
      <c r="E247" s="917"/>
      <c r="F247" s="917"/>
      <c r="G247" s="917"/>
    </row>
    <row r="248" spans="1:7" x14ac:dyDescent="0.3">
      <c r="A248" s="917"/>
      <c r="B248" s="917"/>
      <c r="C248" s="917"/>
      <c r="D248" s="917"/>
      <c r="E248" s="917"/>
      <c r="F248" s="917"/>
      <c r="G248" s="917"/>
    </row>
    <row r="249" spans="1:7" x14ac:dyDescent="0.3">
      <c r="A249" s="917"/>
      <c r="B249" s="917"/>
      <c r="C249" s="917"/>
      <c r="D249" s="917"/>
      <c r="E249" s="917"/>
      <c r="F249" s="917"/>
      <c r="G249" s="917"/>
    </row>
    <row r="250" spans="1:7" x14ac:dyDescent="0.3">
      <c r="A250" s="917"/>
      <c r="B250" s="917"/>
      <c r="C250" s="917"/>
      <c r="D250" s="917"/>
      <c r="E250" s="917"/>
      <c r="F250" s="917"/>
      <c r="G250" s="917"/>
    </row>
  </sheetData>
  <sheetProtection algorithmName="SHA-512" hashValue="qS5Ktv7rm/EpnCUpFeD3Y7sHODzd8ggcY7HmjlhHc/uz+XuoFsCQnjXMuFig2F3aBMPIKMJCjAFHfMBTazUS9w==" saltValue="oczddMoUJWNLgjhFaWTh8g==" spinCount="100000" sheet="1" selectLockedCells="1"/>
  <mergeCells count="10">
    <mergeCell ref="A151:G158"/>
    <mergeCell ref="A192:G196"/>
    <mergeCell ref="A201:G209"/>
    <mergeCell ref="A244:G250"/>
    <mergeCell ref="A1:G9"/>
    <mergeCell ref="A45:G46"/>
    <mergeCell ref="A51:G59"/>
    <mergeCell ref="A96:G98"/>
    <mergeCell ref="A101:G108"/>
    <mergeCell ref="A142:G146"/>
  </mergeCells>
  <pageMargins left="0.7" right="0.7" top="0.78740157499999996" bottom="0.78740157499999996" header="0.3" footer="0.3"/>
  <pageSetup paperSize="9" orientation="portrait" r:id="rId1"/>
  <headerFooter>
    <oddFooter>&amp;LStand August 2020</oddFooter>
  </headerFooter>
  <rowBreaks count="4" manualBreakCount="4">
    <brk id="50" max="16383" man="1"/>
    <brk id="100" max="16383" man="1"/>
    <brk id="150" max="16383" man="1"/>
    <brk id="200"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pageSetUpPr fitToPage="1"/>
  </sheetPr>
  <dimension ref="A1:I222"/>
  <sheetViews>
    <sheetView view="pageLayout" zoomScale="90" zoomScaleNormal="100" zoomScalePageLayoutView="90" workbookViewId="0">
      <selection activeCell="F26" sqref="B26:H28"/>
    </sheetView>
  </sheetViews>
  <sheetFormatPr baseColWidth="10" defaultRowHeight="14.4" x14ac:dyDescent="0.3"/>
  <cols>
    <col min="1" max="1" width="3.6640625" customWidth="1"/>
    <col min="2" max="2" width="31.6640625" customWidth="1"/>
    <col min="3" max="3" width="12.109375" customWidth="1"/>
    <col min="4" max="4" width="14.33203125" customWidth="1"/>
    <col min="5" max="5" width="13.33203125" customWidth="1"/>
    <col min="6" max="6" width="23.5546875" customWidth="1"/>
    <col min="7" max="7" width="26.6640625" customWidth="1"/>
    <col min="8" max="8" width="13.5546875" customWidth="1"/>
    <col min="9" max="9" width="2.6640625" customWidth="1"/>
  </cols>
  <sheetData>
    <row r="1" spans="1:9" ht="41.25" customHeight="1" x14ac:dyDescent="0.3">
      <c r="A1" s="23"/>
      <c r="B1" s="922" t="s">
        <v>33</v>
      </c>
      <c r="C1" s="922"/>
      <c r="D1" s="922"/>
      <c r="E1" s="922"/>
      <c r="F1" s="922"/>
      <c r="G1" s="922"/>
      <c r="H1" s="922"/>
      <c r="I1" s="2"/>
    </row>
    <row r="2" spans="1:9" ht="15.6" x14ac:dyDescent="0.3">
      <c r="A2" s="23"/>
      <c r="B2" s="928" t="s">
        <v>71</v>
      </c>
      <c r="C2" s="928"/>
      <c r="D2" s="928"/>
      <c r="E2" s="928"/>
      <c r="F2" s="928"/>
      <c r="G2" s="928"/>
      <c r="H2" s="928"/>
      <c r="I2" s="2"/>
    </row>
    <row r="3" spans="1:9" ht="15.6" x14ac:dyDescent="0.3">
      <c r="A3" s="24"/>
      <c r="B3" s="923" t="s">
        <v>34</v>
      </c>
      <c r="C3" s="924"/>
      <c r="D3" s="924"/>
      <c r="E3" s="924"/>
      <c r="F3" s="924"/>
      <c r="G3" s="924"/>
      <c r="H3" s="925"/>
      <c r="I3" s="2"/>
    </row>
    <row r="4" spans="1:9" ht="28.2" x14ac:dyDescent="0.3">
      <c r="A4" s="23"/>
      <c r="B4" s="25" t="s">
        <v>7</v>
      </c>
      <c r="C4" s="26" t="s">
        <v>35</v>
      </c>
      <c r="D4" s="27" t="s">
        <v>36</v>
      </c>
      <c r="E4" s="27" t="s">
        <v>37</v>
      </c>
      <c r="F4" s="26" t="s">
        <v>38</v>
      </c>
      <c r="G4" s="28" t="s">
        <v>56</v>
      </c>
      <c r="H4" s="28" t="s">
        <v>20</v>
      </c>
      <c r="I4" s="3"/>
    </row>
    <row r="5" spans="1:9" ht="15.6" x14ac:dyDescent="0.3">
      <c r="A5" s="23"/>
      <c r="B5" s="29"/>
      <c r="C5" s="29"/>
      <c r="D5" s="29"/>
      <c r="E5" s="29"/>
      <c r="F5" s="29"/>
      <c r="G5" s="29"/>
      <c r="H5" s="29"/>
      <c r="I5" s="2"/>
    </row>
    <row r="6" spans="1:9" ht="15.6" x14ac:dyDescent="0.3">
      <c r="A6" s="23"/>
      <c r="B6" s="29"/>
      <c r="C6" s="29"/>
      <c r="D6" s="29"/>
      <c r="E6" s="29"/>
      <c r="F6" s="29"/>
      <c r="G6" s="29"/>
      <c r="H6" s="29"/>
      <c r="I6" s="2"/>
    </row>
    <row r="7" spans="1:9" ht="15.6" x14ac:dyDescent="0.3">
      <c r="A7" s="23"/>
      <c r="B7" s="29"/>
      <c r="C7" s="29"/>
      <c r="D7" s="29"/>
      <c r="E7" s="29"/>
      <c r="F7" s="29"/>
      <c r="G7" s="29"/>
      <c r="H7" s="29"/>
      <c r="I7" s="2"/>
    </row>
    <row r="8" spans="1:9" ht="15.6" x14ac:dyDescent="0.3">
      <c r="A8" s="23"/>
      <c r="B8" s="29"/>
      <c r="C8" s="29"/>
      <c r="D8" s="29"/>
      <c r="E8" s="29"/>
      <c r="F8" s="29"/>
      <c r="G8" s="29"/>
      <c r="H8" s="29"/>
      <c r="I8" s="2"/>
    </row>
    <row r="9" spans="1:9" ht="15.6" x14ac:dyDescent="0.3">
      <c r="A9" s="23"/>
      <c r="B9" s="29"/>
      <c r="C9" s="29"/>
      <c r="D9" s="29"/>
      <c r="E9" s="29"/>
      <c r="F9" s="29"/>
      <c r="G9" s="29"/>
      <c r="H9" s="29"/>
      <c r="I9" s="2"/>
    </row>
    <row r="10" spans="1:9" ht="15.6" x14ac:dyDescent="0.3">
      <c r="A10" s="23"/>
      <c r="B10" s="29"/>
      <c r="C10" s="29"/>
      <c r="D10" s="29"/>
      <c r="E10" s="29"/>
      <c r="F10" s="29"/>
      <c r="G10" s="29"/>
      <c r="H10" s="29"/>
      <c r="I10" s="2"/>
    </row>
    <row r="11" spans="1:9" ht="15.6" x14ac:dyDescent="0.3">
      <c r="A11" s="23"/>
      <c r="B11" s="29"/>
      <c r="C11" s="29"/>
      <c r="D11" s="29"/>
      <c r="E11" s="29"/>
      <c r="F11" s="29"/>
      <c r="G11" s="29"/>
      <c r="H11" s="29"/>
      <c r="I11" s="2"/>
    </row>
    <row r="12" spans="1:9" ht="15.6" x14ac:dyDescent="0.3">
      <c r="A12" s="23"/>
      <c r="B12" s="29"/>
      <c r="C12" s="29"/>
      <c r="D12" s="29"/>
      <c r="E12" s="29"/>
      <c r="F12" s="29"/>
      <c r="G12" s="29"/>
      <c r="H12" s="29"/>
      <c r="I12" s="2"/>
    </row>
    <row r="13" spans="1:9" ht="15.6" x14ac:dyDescent="0.3">
      <c r="A13" s="23"/>
      <c r="B13" s="29"/>
      <c r="C13" s="29"/>
      <c r="D13" s="29"/>
      <c r="E13" s="29"/>
      <c r="F13" s="29"/>
      <c r="G13" s="29"/>
      <c r="H13" s="29"/>
      <c r="I13" s="2"/>
    </row>
    <row r="14" spans="1:9" ht="15.6" x14ac:dyDescent="0.3">
      <c r="A14" s="23"/>
      <c r="B14" s="29"/>
      <c r="C14" s="29"/>
      <c r="D14" s="29"/>
      <c r="E14" s="29"/>
      <c r="F14" s="29"/>
      <c r="G14" s="29"/>
      <c r="H14" s="29"/>
      <c r="I14" s="2"/>
    </row>
    <row r="15" spans="1:9" ht="15.6" x14ac:dyDescent="0.3">
      <c r="A15" s="23"/>
      <c r="B15" s="29"/>
      <c r="C15" s="29"/>
      <c r="D15" s="29"/>
      <c r="E15" s="29"/>
      <c r="F15" s="29"/>
      <c r="G15" s="29"/>
      <c r="H15" s="29"/>
      <c r="I15" s="2"/>
    </row>
    <row r="16" spans="1:9" ht="15.6" x14ac:dyDescent="0.3">
      <c r="A16" s="23"/>
      <c r="B16" s="29"/>
      <c r="C16" s="29"/>
      <c r="D16" s="29"/>
      <c r="E16" s="29"/>
      <c r="F16" s="29"/>
      <c r="G16" s="29"/>
      <c r="H16" s="29"/>
      <c r="I16" s="2"/>
    </row>
    <row r="17" spans="1:9" ht="15.6" x14ac:dyDescent="0.3">
      <c r="A17" s="23"/>
      <c r="B17" s="29"/>
      <c r="C17" s="29"/>
      <c r="D17" s="29"/>
      <c r="E17" s="29"/>
      <c r="F17" s="29"/>
      <c r="G17" s="29"/>
      <c r="H17" s="29"/>
      <c r="I17" s="2"/>
    </row>
    <row r="18" spans="1:9" ht="15.6" x14ac:dyDescent="0.3">
      <c r="A18" s="23"/>
      <c r="B18" s="29"/>
      <c r="C18" s="29"/>
      <c r="D18" s="29"/>
      <c r="E18" s="29"/>
      <c r="F18" s="29"/>
      <c r="G18" s="29"/>
      <c r="H18" s="29"/>
      <c r="I18" s="2"/>
    </row>
    <row r="19" spans="1:9" ht="15.6" x14ac:dyDescent="0.3">
      <c r="A19" s="23"/>
      <c r="B19" s="29"/>
      <c r="C19" s="29"/>
      <c r="D19" s="29"/>
      <c r="E19" s="29"/>
      <c r="F19" s="29"/>
      <c r="G19" s="29"/>
      <c r="H19" s="29"/>
      <c r="I19" s="2"/>
    </row>
    <row r="20" spans="1:9" ht="15.6" x14ac:dyDescent="0.3">
      <c r="A20" s="23"/>
      <c r="B20" s="29"/>
      <c r="C20" s="29"/>
      <c r="D20" s="29"/>
      <c r="E20" s="29"/>
      <c r="F20" s="29"/>
      <c r="G20" s="29"/>
      <c r="H20" s="29"/>
      <c r="I20" s="2"/>
    </row>
    <row r="21" spans="1:9" ht="15.6" x14ac:dyDescent="0.3">
      <c r="A21" s="23"/>
      <c r="B21" s="29"/>
      <c r="C21" s="29"/>
      <c r="D21" s="29"/>
      <c r="E21" s="29"/>
      <c r="F21" s="29"/>
      <c r="G21" s="29"/>
      <c r="H21" s="29"/>
      <c r="I21" s="2"/>
    </row>
    <row r="22" spans="1:9" ht="15.6" x14ac:dyDescent="0.3">
      <c r="A22" s="23"/>
      <c r="B22" s="29"/>
      <c r="C22" s="29"/>
      <c r="D22" s="29"/>
      <c r="E22" s="29"/>
      <c r="F22" s="29"/>
      <c r="G22" s="29"/>
      <c r="H22" s="29"/>
      <c r="I22" s="2"/>
    </row>
    <row r="23" spans="1:9" ht="15.6" x14ac:dyDescent="0.3">
      <c r="A23" s="23"/>
      <c r="B23" s="29"/>
      <c r="C23" s="29"/>
      <c r="D23" s="29"/>
      <c r="E23" s="29"/>
      <c r="F23" s="29"/>
      <c r="G23" s="29"/>
      <c r="H23" s="29"/>
      <c r="I23" s="2"/>
    </row>
    <row r="24" spans="1:9" ht="16.2" thickBot="1" x14ac:dyDescent="0.35">
      <c r="A24" s="23"/>
      <c r="B24" s="29"/>
      <c r="C24" s="29"/>
      <c r="D24" s="29"/>
      <c r="E24" s="29"/>
      <c r="F24" s="29"/>
      <c r="G24" s="29"/>
      <c r="H24" s="30"/>
      <c r="I24" s="2"/>
    </row>
    <row r="25" spans="1:9" ht="16.2" thickBot="1" x14ac:dyDescent="0.35">
      <c r="A25" s="23"/>
      <c r="B25" s="23"/>
      <c r="C25" s="23"/>
      <c r="D25" s="23"/>
      <c r="E25" s="23"/>
      <c r="F25" s="23"/>
      <c r="G25" s="24" t="s">
        <v>39</v>
      </c>
      <c r="H25" s="21">
        <f>SUM(H5,H6,H7,H8,H9,H10,H11,H12,H13,H14,H15,H16,H17,H18,H19,H20,H21,H22,H23,H24)</f>
        <v>0</v>
      </c>
      <c r="I25" s="2"/>
    </row>
    <row r="26" spans="1:9" ht="10.5" customHeight="1" x14ac:dyDescent="0.3">
      <c r="A26" s="23"/>
      <c r="B26" s="23"/>
      <c r="C26" s="23"/>
      <c r="D26" s="23"/>
      <c r="E26" s="23"/>
      <c r="F26" s="23"/>
      <c r="G26" s="23"/>
      <c r="H26" s="23"/>
      <c r="I26" s="2"/>
    </row>
    <row r="27" spans="1:9" ht="15.75" customHeight="1" x14ac:dyDescent="0.3">
      <c r="A27" s="23" t="s">
        <v>61</v>
      </c>
      <c r="B27" s="930" t="s">
        <v>62</v>
      </c>
      <c r="C27" s="930"/>
      <c r="D27" s="930"/>
      <c r="E27" s="930"/>
      <c r="F27" s="930"/>
      <c r="G27" s="930"/>
      <c r="H27" s="930"/>
      <c r="I27" s="2"/>
    </row>
    <row r="28" spans="1:9" ht="15.6" x14ac:dyDescent="0.3">
      <c r="A28" s="23" t="s">
        <v>57</v>
      </c>
      <c r="B28" s="926" t="s">
        <v>59</v>
      </c>
      <c r="C28" s="926"/>
      <c r="D28" s="926"/>
      <c r="E28" s="926"/>
      <c r="F28" s="926"/>
      <c r="G28" s="926"/>
      <c r="H28" s="926"/>
      <c r="I28" s="2"/>
    </row>
    <row r="29" spans="1:9" s="1" customFormat="1" ht="28.5" customHeight="1" x14ac:dyDescent="0.3">
      <c r="A29" s="23" t="s">
        <v>58</v>
      </c>
      <c r="B29" s="927" t="s">
        <v>60</v>
      </c>
      <c r="C29" s="927"/>
      <c r="D29" s="927"/>
      <c r="E29" s="927"/>
      <c r="F29" s="927"/>
      <c r="G29" s="927"/>
      <c r="H29" s="927"/>
      <c r="I29" s="2"/>
    </row>
    <row r="30" spans="1:9" s="1" customFormat="1" x14ac:dyDescent="0.3">
      <c r="A30" s="37" t="s">
        <v>76</v>
      </c>
      <c r="B30" s="38"/>
      <c r="C30" s="38"/>
      <c r="D30" s="38"/>
      <c r="E30" s="38"/>
      <c r="F30" s="38"/>
      <c r="G30" s="38"/>
      <c r="H30" s="38"/>
      <c r="I30" s="37"/>
    </row>
    <row r="31" spans="1:9" ht="30" customHeight="1" x14ac:dyDescent="0.3">
      <c r="A31" s="2"/>
      <c r="B31" s="921" t="s">
        <v>73</v>
      </c>
      <c r="C31" s="921"/>
      <c r="D31" s="921"/>
      <c r="E31" s="921"/>
      <c r="F31" s="921"/>
      <c r="G31" s="921"/>
      <c r="H31" s="921"/>
      <c r="I31" s="2"/>
    </row>
    <row r="32" spans="1:9" ht="39" customHeight="1" x14ac:dyDescent="0.3">
      <c r="A32" s="2"/>
      <c r="B32" s="31" t="s">
        <v>48</v>
      </c>
      <c r="C32" s="20" t="s">
        <v>8</v>
      </c>
      <c r="D32" s="19" t="s">
        <v>41</v>
      </c>
      <c r="E32" s="19" t="s">
        <v>49</v>
      </c>
      <c r="F32" s="19" t="s">
        <v>42</v>
      </c>
      <c r="G32" s="20" t="s">
        <v>43</v>
      </c>
      <c r="H32" s="19" t="s">
        <v>44</v>
      </c>
      <c r="I32" s="2"/>
    </row>
    <row r="33" spans="1:8" ht="15.6" x14ac:dyDescent="0.3">
      <c r="A33" s="2"/>
      <c r="B33" s="5" t="s">
        <v>9</v>
      </c>
      <c r="C33" s="7">
        <v>2.5</v>
      </c>
      <c r="D33" s="7">
        <v>22.5</v>
      </c>
      <c r="E33" s="32"/>
      <c r="F33" s="11">
        <f t="shared" ref="F33:F60" si="0">E33*C33</f>
        <v>0</v>
      </c>
      <c r="G33" s="7">
        <v>0.2</v>
      </c>
      <c r="H33" s="15">
        <f>D33*E33*G33</f>
        <v>0</v>
      </c>
    </row>
    <row r="34" spans="1:8" ht="15.6" x14ac:dyDescent="0.3">
      <c r="A34" s="2"/>
      <c r="B34" s="20" t="s">
        <v>31</v>
      </c>
      <c r="C34" s="7">
        <v>5</v>
      </c>
      <c r="D34" s="7">
        <v>22.5</v>
      </c>
      <c r="E34" s="32"/>
      <c r="F34" s="11">
        <f t="shared" si="0"/>
        <v>0</v>
      </c>
      <c r="G34" s="7">
        <v>0.2</v>
      </c>
      <c r="H34" s="15">
        <f>D34*E34*(G34*2)+(E34*13)</f>
        <v>0</v>
      </c>
    </row>
    <row r="35" spans="1:8" ht="15.6" x14ac:dyDescent="0.3">
      <c r="A35" s="2"/>
      <c r="B35" s="5" t="s">
        <v>9</v>
      </c>
      <c r="C35" s="7">
        <v>2.5</v>
      </c>
      <c r="D35" s="7">
        <v>30</v>
      </c>
      <c r="E35" s="32"/>
      <c r="F35" s="11">
        <f t="shared" si="0"/>
        <v>0</v>
      </c>
      <c r="G35" s="7">
        <v>0.2</v>
      </c>
      <c r="H35" s="15">
        <f>D35*E35*G35</f>
        <v>0</v>
      </c>
    </row>
    <row r="36" spans="1:8" ht="15.6" x14ac:dyDescent="0.3">
      <c r="A36" s="2"/>
      <c r="B36" s="20" t="s">
        <v>31</v>
      </c>
      <c r="C36" s="7">
        <v>5</v>
      </c>
      <c r="D36" s="7">
        <v>30</v>
      </c>
      <c r="E36" s="32"/>
      <c r="F36" s="11">
        <f t="shared" si="0"/>
        <v>0</v>
      </c>
      <c r="G36" s="7">
        <v>0.2</v>
      </c>
      <c r="H36" s="15">
        <f>D36*E36*(G36*2)+(E36*13)</f>
        <v>0</v>
      </c>
    </row>
    <row r="37" spans="1:8" ht="15.6" x14ac:dyDescent="0.3">
      <c r="A37" s="2"/>
      <c r="B37" s="5" t="s">
        <v>9</v>
      </c>
      <c r="C37" s="7">
        <v>2.5</v>
      </c>
      <c r="D37" s="7">
        <v>42.5</v>
      </c>
      <c r="E37" s="32"/>
      <c r="F37" s="11">
        <f t="shared" si="0"/>
        <v>0</v>
      </c>
      <c r="G37" s="7">
        <v>0.2</v>
      </c>
      <c r="H37" s="15">
        <f>D37*E37*G37</f>
        <v>0</v>
      </c>
    </row>
    <row r="38" spans="1:8" ht="15.6" x14ac:dyDescent="0.3">
      <c r="A38" s="2"/>
      <c r="B38" s="20" t="s">
        <v>31</v>
      </c>
      <c r="C38" s="7">
        <v>5</v>
      </c>
      <c r="D38" s="7">
        <v>42.5</v>
      </c>
      <c r="E38" s="32"/>
      <c r="F38" s="11">
        <f t="shared" si="0"/>
        <v>0</v>
      </c>
      <c r="G38" s="7">
        <v>0.2</v>
      </c>
      <c r="H38" s="15">
        <f>D38*E38*(G38*2)+(E38*13)</f>
        <v>0</v>
      </c>
    </row>
    <row r="39" spans="1:8" ht="15.6" x14ac:dyDescent="0.3">
      <c r="A39" s="2"/>
      <c r="B39" s="5" t="s">
        <v>9</v>
      </c>
      <c r="C39" s="7">
        <v>2.5</v>
      </c>
      <c r="D39" s="7">
        <v>50</v>
      </c>
      <c r="E39" s="32"/>
      <c r="F39" s="11">
        <f t="shared" si="0"/>
        <v>0</v>
      </c>
      <c r="G39" s="7">
        <v>0.2</v>
      </c>
      <c r="H39" s="15">
        <f>D39*E39*G39</f>
        <v>0</v>
      </c>
    </row>
    <row r="40" spans="1:8" ht="15.6" x14ac:dyDescent="0.3">
      <c r="A40" s="2"/>
      <c r="B40" s="20" t="s">
        <v>31</v>
      </c>
      <c r="C40" s="7">
        <v>5</v>
      </c>
      <c r="D40" s="7">
        <v>50</v>
      </c>
      <c r="E40" s="32"/>
      <c r="F40" s="11">
        <f t="shared" si="0"/>
        <v>0</v>
      </c>
      <c r="G40" s="7">
        <v>0.2</v>
      </c>
      <c r="H40" s="15">
        <f>D40*E40*(G40*2)+(E40*13)</f>
        <v>0</v>
      </c>
    </row>
    <row r="41" spans="1:8" ht="15.6" x14ac:dyDescent="0.3">
      <c r="A41" s="2"/>
      <c r="B41" s="4" t="s">
        <v>45</v>
      </c>
      <c r="C41" s="8">
        <v>1.5</v>
      </c>
      <c r="D41" s="8">
        <v>22.5</v>
      </c>
      <c r="E41" s="32"/>
      <c r="F41" s="12">
        <f t="shared" si="0"/>
        <v>0</v>
      </c>
      <c r="G41" s="8">
        <v>0.2</v>
      </c>
      <c r="H41" s="16">
        <f>D41*E41*G41</f>
        <v>0</v>
      </c>
    </row>
    <row r="42" spans="1:8" ht="15.6" x14ac:dyDescent="0.3">
      <c r="A42" s="2"/>
      <c r="B42" s="20" t="s">
        <v>46</v>
      </c>
      <c r="C42" s="8">
        <v>3</v>
      </c>
      <c r="D42" s="8">
        <v>22.5</v>
      </c>
      <c r="E42" s="32"/>
      <c r="F42" s="12">
        <f t="shared" si="0"/>
        <v>0</v>
      </c>
      <c r="G42" s="8">
        <v>0.2</v>
      </c>
      <c r="H42" s="16">
        <f>D42*E42*(G42*2)+(E42*13)</f>
        <v>0</v>
      </c>
    </row>
    <row r="43" spans="1:8" ht="15.6" x14ac:dyDescent="0.3">
      <c r="A43" s="2"/>
      <c r="B43" s="4" t="s">
        <v>45</v>
      </c>
      <c r="C43" s="8">
        <v>1.5</v>
      </c>
      <c r="D43" s="8">
        <v>30</v>
      </c>
      <c r="E43" s="32"/>
      <c r="F43" s="12">
        <f t="shared" si="0"/>
        <v>0</v>
      </c>
      <c r="G43" s="8">
        <v>0.2</v>
      </c>
      <c r="H43" s="16">
        <f>D43*E43*G43</f>
        <v>0</v>
      </c>
    </row>
    <row r="44" spans="1:8" ht="15.6" x14ac:dyDescent="0.3">
      <c r="A44" s="2"/>
      <c r="B44" s="20" t="s">
        <v>46</v>
      </c>
      <c r="C44" s="8">
        <v>3</v>
      </c>
      <c r="D44" s="8">
        <v>30</v>
      </c>
      <c r="E44" s="32"/>
      <c r="F44" s="12">
        <f t="shared" si="0"/>
        <v>0</v>
      </c>
      <c r="G44" s="8">
        <v>0.2</v>
      </c>
      <c r="H44" s="16">
        <f>D44*E44*(G44*2)+(E44*13)</f>
        <v>0</v>
      </c>
    </row>
    <row r="45" spans="1:8" ht="15.6" x14ac:dyDescent="0.3">
      <c r="A45" s="2"/>
      <c r="B45" s="4" t="s">
        <v>45</v>
      </c>
      <c r="C45" s="8">
        <v>1.5</v>
      </c>
      <c r="D45" s="8">
        <v>42.5</v>
      </c>
      <c r="E45" s="32"/>
      <c r="F45" s="12">
        <f t="shared" si="0"/>
        <v>0</v>
      </c>
      <c r="G45" s="8">
        <v>0.2</v>
      </c>
      <c r="H45" s="16">
        <f>D45*E45*G45</f>
        <v>0</v>
      </c>
    </row>
    <row r="46" spans="1:8" ht="15.6" x14ac:dyDescent="0.3">
      <c r="A46" s="2"/>
      <c r="B46" s="20" t="s">
        <v>46</v>
      </c>
      <c r="C46" s="8">
        <v>3</v>
      </c>
      <c r="D46" s="8">
        <v>42.5</v>
      </c>
      <c r="E46" s="32"/>
      <c r="F46" s="12">
        <f t="shared" si="0"/>
        <v>0</v>
      </c>
      <c r="G46" s="8">
        <v>0.2</v>
      </c>
      <c r="H46" s="16">
        <f>D46*E46*(G46*2)+(E46*13)</f>
        <v>0</v>
      </c>
    </row>
    <row r="47" spans="1:8" ht="15.6" x14ac:dyDescent="0.3">
      <c r="A47" s="2"/>
      <c r="B47" s="4" t="s">
        <v>45</v>
      </c>
      <c r="C47" s="8">
        <v>1.5</v>
      </c>
      <c r="D47" s="8">
        <v>50</v>
      </c>
      <c r="E47" s="32"/>
      <c r="F47" s="12">
        <f t="shared" si="0"/>
        <v>0</v>
      </c>
      <c r="G47" s="8">
        <v>0.2</v>
      </c>
      <c r="H47" s="16">
        <f>D47*E47*G47</f>
        <v>0</v>
      </c>
    </row>
    <row r="48" spans="1:8" ht="15.6" x14ac:dyDescent="0.3">
      <c r="A48" s="2"/>
      <c r="B48" s="20" t="s">
        <v>46</v>
      </c>
      <c r="C48" s="8">
        <v>3</v>
      </c>
      <c r="D48" s="8">
        <v>50</v>
      </c>
      <c r="E48" s="32"/>
      <c r="F48" s="12">
        <f t="shared" si="0"/>
        <v>0</v>
      </c>
      <c r="G48" s="8">
        <v>0.2</v>
      </c>
      <c r="H48" s="16">
        <f>D48*E48*(G48*2)+(E48*13)</f>
        <v>0</v>
      </c>
    </row>
    <row r="49" spans="1:9" ht="15.6" x14ac:dyDescent="0.3">
      <c r="A49" s="2"/>
      <c r="B49" s="5" t="s">
        <v>10</v>
      </c>
      <c r="C49" s="7">
        <v>1</v>
      </c>
      <c r="D49" s="7">
        <v>22.5</v>
      </c>
      <c r="E49" s="32"/>
      <c r="F49" s="11">
        <f t="shared" si="0"/>
        <v>0</v>
      </c>
      <c r="G49" s="7">
        <v>7.0000000000000007E-2</v>
      </c>
      <c r="H49" s="15">
        <f>D49*E49*G49</f>
        <v>0</v>
      </c>
    </row>
    <row r="50" spans="1:9" ht="15.6" x14ac:dyDescent="0.3">
      <c r="A50" s="2"/>
      <c r="B50" s="20" t="s">
        <v>32</v>
      </c>
      <c r="C50" s="7">
        <v>3</v>
      </c>
      <c r="D50" s="7">
        <v>22.5</v>
      </c>
      <c r="E50" s="32"/>
      <c r="F50" s="11">
        <f t="shared" si="0"/>
        <v>0</v>
      </c>
      <c r="G50" s="7">
        <v>7.0000000000000007E-2</v>
      </c>
      <c r="H50" s="15">
        <f>D50*E50*(G50*3)+(E50*15)</f>
        <v>0</v>
      </c>
    </row>
    <row r="51" spans="1:9" ht="15.6" x14ac:dyDescent="0.3">
      <c r="A51" s="2"/>
      <c r="B51" s="5" t="s">
        <v>10</v>
      </c>
      <c r="C51" s="7">
        <v>1</v>
      </c>
      <c r="D51" s="7">
        <v>30</v>
      </c>
      <c r="E51" s="32"/>
      <c r="F51" s="11">
        <f t="shared" si="0"/>
        <v>0</v>
      </c>
      <c r="G51" s="7">
        <v>7.0000000000000007E-2</v>
      </c>
      <c r="H51" s="15">
        <f>D51*E51*G51</f>
        <v>0</v>
      </c>
    </row>
    <row r="52" spans="1:9" ht="15.6" x14ac:dyDescent="0.3">
      <c r="A52" s="2"/>
      <c r="B52" s="20" t="s">
        <v>32</v>
      </c>
      <c r="C52" s="7">
        <v>3</v>
      </c>
      <c r="D52" s="7">
        <v>30</v>
      </c>
      <c r="E52" s="32"/>
      <c r="F52" s="11">
        <f t="shared" si="0"/>
        <v>0</v>
      </c>
      <c r="G52" s="7">
        <v>7.0000000000000007E-2</v>
      </c>
      <c r="H52" s="15">
        <f>D52*E52*(G52*3)+(E52*15)</f>
        <v>0</v>
      </c>
    </row>
    <row r="53" spans="1:9" ht="15.6" x14ac:dyDescent="0.3">
      <c r="A53" s="2"/>
      <c r="B53" s="5" t="s">
        <v>10</v>
      </c>
      <c r="C53" s="7">
        <v>1</v>
      </c>
      <c r="D53" s="7">
        <v>42.5</v>
      </c>
      <c r="E53" s="32"/>
      <c r="F53" s="11">
        <f t="shared" si="0"/>
        <v>0</v>
      </c>
      <c r="G53" s="7">
        <v>7.0000000000000007E-2</v>
      </c>
      <c r="H53" s="15">
        <f>D53*E53*G53</f>
        <v>0</v>
      </c>
    </row>
    <row r="54" spans="1:9" ht="15.6" x14ac:dyDescent="0.3">
      <c r="A54" s="2"/>
      <c r="B54" s="20" t="s">
        <v>32</v>
      </c>
      <c r="C54" s="7">
        <v>3</v>
      </c>
      <c r="D54" s="7">
        <v>42.5</v>
      </c>
      <c r="E54" s="32"/>
      <c r="F54" s="11">
        <f t="shared" si="0"/>
        <v>0</v>
      </c>
      <c r="G54" s="7">
        <v>7.0000000000000007E-2</v>
      </c>
      <c r="H54" s="15">
        <f>D54*E54*(G54*3)+(E54*15)</f>
        <v>0</v>
      </c>
    </row>
    <row r="55" spans="1:9" ht="15.6" x14ac:dyDescent="0.3">
      <c r="A55" s="2"/>
      <c r="B55" s="5" t="s">
        <v>10</v>
      </c>
      <c r="C55" s="7">
        <v>1</v>
      </c>
      <c r="D55" s="7">
        <v>50</v>
      </c>
      <c r="E55" s="32"/>
      <c r="F55" s="11">
        <f t="shared" si="0"/>
        <v>0</v>
      </c>
      <c r="G55" s="7">
        <v>7.0000000000000007E-2</v>
      </c>
      <c r="H55" s="15">
        <f>D55*E55*G55</f>
        <v>0</v>
      </c>
    </row>
    <row r="56" spans="1:9" ht="15.6" x14ac:dyDescent="0.3">
      <c r="A56" s="2"/>
      <c r="B56" s="20" t="s">
        <v>32</v>
      </c>
      <c r="C56" s="7">
        <v>3</v>
      </c>
      <c r="D56" s="7">
        <v>50</v>
      </c>
      <c r="E56" s="32"/>
      <c r="F56" s="11">
        <f t="shared" si="0"/>
        <v>0</v>
      </c>
      <c r="G56" s="7">
        <v>7.0000000000000007E-2</v>
      </c>
      <c r="H56" s="15">
        <f>D56*E56*(G56*3)+(E56*15)</f>
        <v>0</v>
      </c>
    </row>
    <row r="57" spans="1:9" ht="15.6" x14ac:dyDescent="0.3">
      <c r="A57" s="2"/>
      <c r="B57" s="6" t="s">
        <v>11</v>
      </c>
      <c r="C57" s="9">
        <v>1</v>
      </c>
      <c r="D57" s="9">
        <v>22.5</v>
      </c>
      <c r="E57" s="32"/>
      <c r="F57" s="13">
        <f t="shared" si="0"/>
        <v>0</v>
      </c>
      <c r="G57" s="9">
        <v>0.06</v>
      </c>
      <c r="H57" s="17">
        <f>D57*E57*G57</f>
        <v>0</v>
      </c>
    </row>
    <row r="58" spans="1:9" ht="15.6" x14ac:dyDescent="0.3">
      <c r="A58" s="2"/>
      <c r="B58" s="6" t="s">
        <v>11</v>
      </c>
      <c r="C58" s="9">
        <v>1</v>
      </c>
      <c r="D58" s="9">
        <v>30</v>
      </c>
      <c r="E58" s="32"/>
      <c r="F58" s="13">
        <f t="shared" si="0"/>
        <v>0</v>
      </c>
      <c r="G58" s="9">
        <v>0.06</v>
      </c>
      <c r="H58" s="17">
        <f>D58*E58*G58</f>
        <v>0</v>
      </c>
    </row>
    <row r="59" spans="1:9" ht="15.6" x14ac:dyDescent="0.3">
      <c r="A59" s="2"/>
      <c r="B59" s="6" t="s">
        <v>11</v>
      </c>
      <c r="C59" s="9">
        <v>1</v>
      </c>
      <c r="D59" s="9">
        <v>40.200000000000003</v>
      </c>
      <c r="E59" s="32"/>
      <c r="F59" s="13">
        <f t="shared" si="0"/>
        <v>0</v>
      </c>
      <c r="G59" s="9">
        <v>0.06</v>
      </c>
      <c r="H59" s="17">
        <f>D59*E59*G59</f>
        <v>0</v>
      </c>
    </row>
    <row r="60" spans="1:9" ht="16.2" thickBot="1" x14ac:dyDescent="0.35">
      <c r="A60" s="2"/>
      <c r="B60" s="6" t="s">
        <v>11</v>
      </c>
      <c r="C60" s="9">
        <v>1</v>
      </c>
      <c r="D60" s="9">
        <v>50</v>
      </c>
      <c r="E60" s="33"/>
      <c r="F60" s="14">
        <f t="shared" si="0"/>
        <v>0</v>
      </c>
      <c r="G60" s="9">
        <v>0.06</v>
      </c>
      <c r="H60" s="18">
        <f>D60*E60*G60</f>
        <v>0</v>
      </c>
    </row>
    <row r="61" spans="1:9" ht="16.2" thickBot="1" x14ac:dyDescent="0.35">
      <c r="A61" s="2"/>
      <c r="B61" s="39" t="s">
        <v>72</v>
      </c>
      <c r="C61" s="919" t="s">
        <v>47</v>
      </c>
      <c r="D61" s="920"/>
      <c r="E61" s="22">
        <f>SUM(E33+E34*2+E35+E36*2+E37+E38*2+E39+E40*2+E41+E42*2+E43+E44*2+E45+E46*2+E47+E48*2+E49+E50*3+E51+E52*3+E53+E54*3+E55+E56*3+E57+E58+E59+E60)</f>
        <v>0</v>
      </c>
      <c r="F61" s="21">
        <f>SUM(F33+F34+F35+F36+F37+F38+F39+F40+F41+F42+F43+F44+F45+F46+F47+F48+F49+F50+F51+F52+F53+F54+F55+F56+F57+F58+F59+F60)</f>
        <v>0</v>
      </c>
      <c r="G61" s="36" t="s">
        <v>74</v>
      </c>
      <c r="H61" s="35">
        <f>SUM(H33:H60)*15%+SUM(H33:H60)</f>
        <v>0</v>
      </c>
    </row>
    <row r="62" spans="1:9" x14ac:dyDescent="0.3">
      <c r="B62" s="929" t="s">
        <v>50</v>
      </c>
      <c r="C62" s="929"/>
      <c r="D62" s="929"/>
      <c r="E62" s="929"/>
      <c r="F62" s="929"/>
      <c r="G62" s="929"/>
      <c r="H62" s="929"/>
    </row>
    <row r="63" spans="1:9" ht="15.6" x14ac:dyDescent="0.3">
      <c r="A63" s="2"/>
      <c r="B63" s="921" t="s">
        <v>40</v>
      </c>
      <c r="C63" s="921"/>
      <c r="D63" s="921"/>
      <c r="E63" s="921"/>
      <c r="F63" s="921"/>
      <c r="G63" s="921"/>
      <c r="H63" s="921"/>
      <c r="I63" s="2"/>
    </row>
    <row r="64" spans="1:9" ht="40.200000000000003" x14ac:dyDescent="0.3">
      <c r="A64" s="2"/>
      <c r="B64" s="31" t="s">
        <v>51</v>
      </c>
      <c r="C64" s="20" t="s">
        <v>8</v>
      </c>
      <c r="D64" s="19" t="s">
        <v>41</v>
      </c>
      <c r="E64" s="19" t="s">
        <v>49</v>
      </c>
      <c r="F64" s="19" t="s">
        <v>42</v>
      </c>
      <c r="G64" s="20" t="s">
        <v>43</v>
      </c>
      <c r="H64" s="19" t="s">
        <v>44</v>
      </c>
      <c r="I64" s="2"/>
    </row>
    <row r="65" spans="1:9" ht="15.6" x14ac:dyDescent="0.3">
      <c r="A65" s="2"/>
      <c r="B65" s="5" t="s">
        <v>9</v>
      </c>
      <c r="C65" s="7">
        <v>2.5</v>
      </c>
      <c r="D65" s="7">
        <v>22.5</v>
      </c>
      <c r="E65" s="32"/>
      <c r="F65" s="11">
        <f t="shared" ref="F65:F92" si="1">E65*C65</f>
        <v>0</v>
      </c>
      <c r="G65" s="7">
        <v>0.2</v>
      </c>
      <c r="H65" s="15">
        <f>D65*E65*G65</f>
        <v>0</v>
      </c>
      <c r="I65" s="1"/>
    </row>
    <row r="66" spans="1:9" ht="15.6" x14ac:dyDescent="0.3">
      <c r="A66" s="2"/>
      <c r="B66" s="20" t="s">
        <v>31</v>
      </c>
      <c r="C66" s="7">
        <v>5</v>
      </c>
      <c r="D66" s="7">
        <v>22.5</v>
      </c>
      <c r="E66" s="32"/>
      <c r="F66" s="11">
        <f t="shared" si="1"/>
        <v>0</v>
      </c>
      <c r="G66" s="7">
        <v>0.2</v>
      </c>
      <c r="H66" s="15">
        <f>D66*E66*(G66*2)+(E66*13)</f>
        <v>0</v>
      </c>
      <c r="I66" s="1"/>
    </row>
    <row r="67" spans="1:9" ht="15.6" x14ac:dyDescent="0.3">
      <c r="A67" s="2"/>
      <c r="B67" s="5" t="s">
        <v>9</v>
      </c>
      <c r="C67" s="7">
        <v>2.5</v>
      </c>
      <c r="D67" s="7">
        <v>30</v>
      </c>
      <c r="E67" s="32"/>
      <c r="F67" s="11">
        <f t="shared" si="1"/>
        <v>0</v>
      </c>
      <c r="G67" s="7">
        <v>0.2</v>
      </c>
      <c r="H67" s="15">
        <f>D67*E67*G67</f>
        <v>0</v>
      </c>
      <c r="I67" s="1"/>
    </row>
    <row r="68" spans="1:9" ht="15.6" x14ac:dyDescent="0.3">
      <c r="A68" s="2"/>
      <c r="B68" s="20" t="s">
        <v>31</v>
      </c>
      <c r="C68" s="7">
        <v>5</v>
      </c>
      <c r="D68" s="7">
        <v>30</v>
      </c>
      <c r="E68" s="32"/>
      <c r="F68" s="11">
        <f t="shared" si="1"/>
        <v>0</v>
      </c>
      <c r="G68" s="7">
        <v>0.2</v>
      </c>
      <c r="H68" s="15">
        <f>D68*E68*(G68*2)+(E68*13)</f>
        <v>0</v>
      </c>
      <c r="I68" s="1"/>
    </row>
    <row r="69" spans="1:9" ht="15.6" x14ac:dyDescent="0.3">
      <c r="A69" s="2"/>
      <c r="B69" s="5" t="s">
        <v>9</v>
      </c>
      <c r="C69" s="7">
        <v>2.5</v>
      </c>
      <c r="D69" s="7">
        <v>42.5</v>
      </c>
      <c r="E69" s="32"/>
      <c r="F69" s="11">
        <f t="shared" si="1"/>
        <v>0</v>
      </c>
      <c r="G69" s="7">
        <v>0.2</v>
      </c>
      <c r="H69" s="15">
        <f>D69*E69*G69</f>
        <v>0</v>
      </c>
      <c r="I69" s="1"/>
    </row>
    <row r="70" spans="1:9" ht="15.6" x14ac:dyDescent="0.3">
      <c r="A70" s="2"/>
      <c r="B70" s="20" t="s">
        <v>31</v>
      </c>
      <c r="C70" s="7">
        <v>5</v>
      </c>
      <c r="D70" s="7">
        <v>42.5</v>
      </c>
      <c r="E70" s="32"/>
      <c r="F70" s="11">
        <f t="shared" si="1"/>
        <v>0</v>
      </c>
      <c r="G70" s="7">
        <v>0.2</v>
      </c>
      <c r="H70" s="15">
        <f>D70*E70*(G70*2)+(E70*13)</f>
        <v>0</v>
      </c>
      <c r="I70" s="1"/>
    </row>
    <row r="71" spans="1:9" ht="15.6" x14ac:dyDescent="0.3">
      <c r="A71" s="2"/>
      <c r="B71" s="5" t="s">
        <v>9</v>
      </c>
      <c r="C71" s="7">
        <v>2.5</v>
      </c>
      <c r="D71" s="7">
        <v>50</v>
      </c>
      <c r="E71" s="32"/>
      <c r="F71" s="11">
        <f t="shared" si="1"/>
        <v>0</v>
      </c>
      <c r="G71" s="7">
        <v>0.2</v>
      </c>
      <c r="H71" s="15">
        <f>D71*E71*G71</f>
        <v>0</v>
      </c>
      <c r="I71" s="1"/>
    </row>
    <row r="72" spans="1:9" ht="15.6" x14ac:dyDescent="0.3">
      <c r="A72" s="2"/>
      <c r="B72" s="20" t="s">
        <v>31</v>
      </c>
      <c r="C72" s="7">
        <v>5</v>
      </c>
      <c r="D72" s="7">
        <v>50</v>
      </c>
      <c r="E72" s="32"/>
      <c r="F72" s="11">
        <f t="shared" si="1"/>
        <v>0</v>
      </c>
      <c r="G72" s="7">
        <v>0.2</v>
      </c>
      <c r="H72" s="15">
        <f>D72*E72*(G72*2)+(E72*13)</f>
        <v>0</v>
      </c>
      <c r="I72" s="1"/>
    </row>
    <row r="73" spans="1:9" ht="15.6" x14ac:dyDescent="0.3">
      <c r="A73" s="2"/>
      <c r="B73" s="4" t="s">
        <v>45</v>
      </c>
      <c r="C73" s="8">
        <v>1.5</v>
      </c>
      <c r="D73" s="8">
        <v>22.5</v>
      </c>
      <c r="E73" s="32"/>
      <c r="F73" s="12">
        <f t="shared" si="1"/>
        <v>0</v>
      </c>
      <c r="G73" s="8">
        <v>0.2</v>
      </c>
      <c r="H73" s="16">
        <f>D73*E73*G73</f>
        <v>0</v>
      </c>
      <c r="I73" s="1"/>
    </row>
    <row r="74" spans="1:9" ht="15.6" x14ac:dyDescent="0.3">
      <c r="A74" s="2"/>
      <c r="B74" s="20" t="s">
        <v>46</v>
      </c>
      <c r="C74" s="8">
        <v>3</v>
      </c>
      <c r="D74" s="8">
        <v>22.5</v>
      </c>
      <c r="E74" s="32"/>
      <c r="F74" s="12">
        <f t="shared" si="1"/>
        <v>0</v>
      </c>
      <c r="G74" s="8">
        <v>0.2</v>
      </c>
      <c r="H74" s="16">
        <f>D74*E74*(G74*2)+(E74*13)</f>
        <v>0</v>
      </c>
      <c r="I74" s="1"/>
    </row>
    <row r="75" spans="1:9" ht="15.6" x14ac:dyDescent="0.3">
      <c r="A75" s="2"/>
      <c r="B75" s="4" t="s">
        <v>45</v>
      </c>
      <c r="C75" s="8">
        <v>1.5</v>
      </c>
      <c r="D75" s="8">
        <v>30</v>
      </c>
      <c r="E75" s="32"/>
      <c r="F75" s="12">
        <f t="shared" si="1"/>
        <v>0</v>
      </c>
      <c r="G75" s="8">
        <v>0.2</v>
      </c>
      <c r="H75" s="16">
        <f>D75*E75*G75</f>
        <v>0</v>
      </c>
      <c r="I75" s="1"/>
    </row>
    <row r="76" spans="1:9" ht="15.6" x14ac:dyDescent="0.3">
      <c r="A76" s="2"/>
      <c r="B76" s="20" t="s">
        <v>46</v>
      </c>
      <c r="C76" s="8">
        <v>3</v>
      </c>
      <c r="D76" s="8">
        <v>30</v>
      </c>
      <c r="E76" s="32"/>
      <c r="F76" s="12">
        <f t="shared" si="1"/>
        <v>0</v>
      </c>
      <c r="G76" s="8">
        <v>0.2</v>
      </c>
      <c r="H76" s="16">
        <f>D76*E76*(G76*2)+(E76*13)</f>
        <v>0</v>
      </c>
      <c r="I76" s="1"/>
    </row>
    <row r="77" spans="1:9" ht="15.6" x14ac:dyDescent="0.3">
      <c r="A77" s="2"/>
      <c r="B77" s="4" t="s">
        <v>45</v>
      </c>
      <c r="C77" s="8">
        <v>1.5</v>
      </c>
      <c r="D77" s="8">
        <v>42.5</v>
      </c>
      <c r="E77" s="32"/>
      <c r="F77" s="12">
        <f t="shared" si="1"/>
        <v>0</v>
      </c>
      <c r="G77" s="8">
        <v>0.2</v>
      </c>
      <c r="H77" s="16">
        <f>D77*E77*G77</f>
        <v>0</v>
      </c>
      <c r="I77" s="1"/>
    </row>
    <row r="78" spans="1:9" ht="15.6" x14ac:dyDescent="0.3">
      <c r="A78" s="2"/>
      <c r="B78" s="20" t="s">
        <v>46</v>
      </c>
      <c r="C78" s="8">
        <v>3</v>
      </c>
      <c r="D78" s="8">
        <v>42.5</v>
      </c>
      <c r="E78" s="32"/>
      <c r="F78" s="12">
        <f t="shared" si="1"/>
        <v>0</v>
      </c>
      <c r="G78" s="8">
        <v>0.2</v>
      </c>
      <c r="H78" s="16">
        <f>D78*E78*(G78*2)+(E78*13)</f>
        <v>0</v>
      </c>
      <c r="I78" s="1"/>
    </row>
    <row r="79" spans="1:9" ht="15.6" x14ac:dyDescent="0.3">
      <c r="A79" s="2"/>
      <c r="B79" s="4" t="s">
        <v>45</v>
      </c>
      <c r="C79" s="8">
        <v>1.5</v>
      </c>
      <c r="D79" s="8">
        <v>50</v>
      </c>
      <c r="E79" s="32"/>
      <c r="F79" s="12">
        <f t="shared" si="1"/>
        <v>0</v>
      </c>
      <c r="G79" s="8">
        <v>0.2</v>
      </c>
      <c r="H79" s="16">
        <f>D79*E79*G79</f>
        <v>0</v>
      </c>
      <c r="I79" s="1"/>
    </row>
    <row r="80" spans="1:9" ht="15.6" x14ac:dyDescent="0.3">
      <c r="A80" s="2"/>
      <c r="B80" s="20" t="s">
        <v>46</v>
      </c>
      <c r="C80" s="8">
        <v>3</v>
      </c>
      <c r="D80" s="8">
        <v>50</v>
      </c>
      <c r="E80" s="32"/>
      <c r="F80" s="12">
        <f t="shared" si="1"/>
        <v>0</v>
      </c>
      <c r="G80" s="8">
        <v>0.2</v>
      </c>
      <c r="H80" s="16">
        <f>D80*E80*(G80*2)+(E80*13)</f>
        <v>0</v>
      </c>
      <c r="I80" s="1"/>
    </row>
    <row r="81" spans="1:9" ht="15.6" x14ac:dyDescent="0.3">
      <c r="A81" s="2"/>
      <c r="B81" s="5" t="s">
        <v>10</v>
      </c>
      <c r="C81" s="7">
        <v>1</v>
      </c>
      <c r="D81" s="7">
        <v>22.5</v>
      </c>
      <c r="E81" s="32"/>
      <c r="F81" s="11">
        <f t="shared" si="1"/>
        <v>0</v>
      </c>
      <c r="G81" s="7">
        <v>7.0000000000000007E-2</v>
      </c>
      <c r="H81" s="15">
        <f>D81*E81*G81</f>
        <v>0</v>
      </c>
      <c r="I81" s="1"/>
    </row>
    <row r="82" spans="1:9" ht="15.6" x14ac:dyDescent="0.3">
      <c r="A82" s="2"/>
      <c r="B82" s="20" t="s">
        <v>32</v>
      </c>
      <c r="C82" s="7">
        <v>3</v>
      </c>
      <c r="D82" s="7">
        <v>22.5</v>
      </c>
      <c r="E82" s="32"/>
      <c r="F82" s="11">
        <f t="shared" si="1"/>
        <v>0</v>
      </c>
      <c r="G82" s="7">
        <v>7.0000000000000007E-2</v>
      </c>
      <c r="H82" s="15">
        <f>D82*E82*(G82*3)+(E82*15)</f>
        <v>0</v>
      </c>
      <c r="I82" s="1"/>
    </row>
    <row r="83" spans="1:9" ht="15.6" x14ac:dyDescent="0.3">
      <c r="A83" s="2"/>
      <c r="B83" s="5" t="s">
        <v>10</v>
      </c>
      <c r="C83" s="7">
        <v>1</v>
      </c>
      <c r="D83" s="7">
        <v>30</v>
      </c>
      <c r="E83" s="32"/>
      <c r="F83" s="11">
        <f t="shared" si="1"/>
        <v>0</v>
      </c>
      <c r="G83" s="7">
        <v>7.0000000000000007E-2</v>
      </c>
      <c r="H83" s="15">
        <f>D83*E83*G83</f>
        <v>0</v>
      </c>
      <c r="I83" s="1"/>
    </row>
    <row r="84" spans="1:9" ht="15.6" x14ac:dyDescent="0.3">
      <c r="A84" s="2"/>
      <c r="B84" s="20" t="s">
        <v>32</v>
      </c>
      <c r="C84" s="7">
        <v>3</v>
      </c>
      <c r="D84" s="7">
        <v>30</v>
      </c>
      <c r="E84" s="32"/>
      <c r="F84" s="11">
        <f t="shared" si="1"/>
        <v>0</v>
      </c>
      <c r="G84" s="7">
        <v>7.0000000000000007E-2</v>
      </c>
      <c r="H84" s="15">
        <f>D84*E84*(G84*3)+(E84*15)</f>
        <v>0</v>
      </c>
      <c r="I84" s="1"/>
    </row>
    <row r="85" spans="1:9" ht="15.6" x14ac:dyDescent="0.3">
      <c r="A85" s="2"/>
      <c r="B85" s="5" t="s">
        <v>10</v>
      </c>
      <c r="C85" s="7">
        <v>1</v>
      </c>
      <c r="D85" s="7">
        <v>42.5</v>
      </c>
      <c r="E85" s="32"/>
      <c r="F85" s="11">
        <f t="shared" si="1"/>
        <v>0</v>
      </c>
      <c r="G85" s="7">
        <v>7.0000000000000007E-2</v>
      </c>
      <c r="H85" s="15">
        <f>D85*E85*G85</f>
        <v>0</v>
      </c>
      <c r="I85" s="1"/>
    </row>
    <row r="86" spans="1:9" ht="15.6" x14ac:dyDescent="0.3">
      <c r="A86" s="2"/>
      <c r="B86" s="20" t="s">
        <v>32</v>
      </c>
      <c r="C86" s="7">
        <v>3</v>
      </c>
      <c r="D86" s="7">
        <v>42.5</v>
      </c>
      <c r="E86" s="32"/>
      <c r="F86" s="11">
        <f t="shared" si="1"/>
        <v>0</v>
      </c>
      <c r="G86" s="7">
        <v>7.0000000000000007E-2</v>
      </c>
      <c r="H86" s="15">
        <f>D86*E86*(G86*3)+(E86*15)</f>
        <v>0</v>
      </c>
      <c r="I86" s="1"/>
    </row>
    <row r="87" spans="1:9" ht="15.6" x14ac:dyDescent="0.3">
      <c r="A87" s="2"/>
      <c r="B87" s="5" t="s">
        <v>10</v>
      </c>
      <c r="C87" s="7">
        <v>1</v>
      </c>
      <c r="D87" s="7">
        <v>50</v>
      </c>
      <c r="E87" s="32"/>
      <c r="F87" s="11">
        <f t="shared" si="1"/>
        <v>0</v>
      </c>
      <c r="G87" s="7">
        <v>7.0000000000000007E-2</v>
      </c>
      <c r="H87" s="15">
        <f>D87*E87*G87</f>
        <v>0</v>
      </c>
      <c r="I87" s="1"/>
    </row>
    <row r="88" spans="1:9" ht="15.6" x14ac:dyDescent="0.3">
      <c r="A88" s="2"/>
      <c r="B88" s="20" t="s">
        <v>32</v>
      </c>
      <c r="C88" s="7">
        <v>3</v>
      </c>
      <c r="D88" s="7">
        <v>50</v>
      </c>
      <c r="E88" s="32"/>
      <c r="F88" s="11">
        <f t="shared" si="1"/>
        <v>0</v>
      </c>
      <c r="G88" s="7">
        <v>7.0000000000000007E-2</v>
      </c>
      <c r="H88" s="15">
        <f>D88*E88*(G88*3)+(E88*15)</f>
        <v>0</v>
      </c>
      <c r="I88" s="1"/>
    </row>
    <row r="89" spans="1:9" ht="15.6" x14ac:dyDescent="0.3">
      <c r="A89" s="2"/>
      <c r="B89" s="6" t="s">
        <v>11</v>
      </c>
      <c r="C89" s="9">
        <v>1</v>
      </c>
      <c r="D89" s="9">
        <v>22.5</v>
      </c>
      <c r="E89" s="32"/>
      <c r="F89" s="13">
        <f t="shared" si="1"/>
        <v>0</v>
      </c>
      <c r="G89" s="9">
        <v>0.06</v>
      </c>
      <c r="H89" s="17">
        <f>D89*E89*G89</f>
        <v>0</v>
      </c>
      <c r="I89" s="1"/>
    </row>
    <row r="90" spans="1:9" ht="15.6" x14ac:dyDescent="0.3">
      <c r="A90" s="2"/>
      <c r="B90" s="6" t="s">
        <v>11</v>
      </c>
      <c r="C90" s="9">
        <v>1</v>
      </c>
      <c r="D90" s="9">
        <v>30</v>
      </c>
      <c r="E90" s="32"/>
      <c r="F90" s="13">
        <f t="shared" si="1"/>
        <v>0</v>
      </c>
      <c r="G90" s="9">
        <v>0.06</v>
      </c>
      <c r="H90" s="17">
        <f>D90*E90*G90</f>
        <v>0</v>
      </c>
      <c r="I90" s="1"/>
    </row>
    <row r="91" spans="1:9" ht="15.6" x14ac:dyDescent="0.3">
      <c r="A91" s="2"/>
      <c r="B91" s="6" t="s">
        <v>11</v>
      </c>
      <c r="C91" s="9">
        <v>1</v>
      </c>
      <c r="D91" s="9">
        <v>40.200000000000003</v>
      </c>
      <c r="E91" s="32"/>
      <c r="F91" s="13">
        <f t="shared" si="1"/>
        <v>0</v>
      </c>
      <c r="G91" s="9">
        <v>0.06</v>
      </c>
      <c r="H91" s="17">
        <f>D91*E91*G91</f>
        <v>0</v>
      </c>
      <c r="I91" s="1"/>
    </row>
    <row r="92" spans="1:9" ht="16.2" thickBot="1" x14ac:dyDescent="0.35">
      <c r="A92" s="2"/>
      <c r="B92" s="6" t="s">
        <v>11</v>
      </c>
      <c r="C92" s="9">
        <v>1</v>
      </c>
      <c r="D92" s="9">
        <v>50</v>
      </c>
      <c r="E92" s="33"/>
      <c r="F92" s="14">
        <f t="shared" si="1"/>
        <v>0</v>
      </c>
      <c r="G92" s="9">
        <v>0.06</v>
      </c>
      <c r="H92" s="18">
        <f>D92*E92*G92</f>
        <v>0</v>
      </c>
      <c r="I92" s="1"/>
    </row>
    <row r="93" spans="1:9" ht="16.2" thickBot="1" x14ac:dyDescent="0.35">
      <c r="A93" s="2"/>
      <c r="B93" s="39" t="s">
        <v>72</v>
      </c>
      <c r="C93" s="919" t="s">
        <v>47</v>
      </c>
      <c r="D93" s="920"/>
      <c r="E93" s="22">
        <f>SUM(E65+E66*2+E67+E68*2+E69+E70*2+E71+E72*2+E73+E74*2+E75+E76*2+E77+E78*2+E79+E80*2+E81+E82*3+E83+E84*3+E85+E86*3+E87+E88*3+E89+E90+E91+E92)</f>
        <v>0</v>
      </c>
      <c r="F93" s="21">
        <f>SUM(F65+F66+F67+F68+F69+F70+F71+F72+F73+F74+F75+F76+F77+F78+F79+F80+F81+F82+F83+F84+F85+F86+F87+F88+F89+F90+F91+F92)</f>
        <v>0</v>
      </c>
      <c r="G93" s="34" t="s">
        <v>75</v>
      </c>
      <c r="H93" s="35">
        <f>SUM(H65:H92)*15%+SUM(H65:H92)</f>
        <v>0</v>
      </c>
      <c r="I93" s="1"/>
    </row>
    <row r="94" spans="1:9" x14ac:dyDescent="0.3">
      <c r="A94" s="1"/>
      <c r="B94" s="929" t="s">
        <v>50</v>
      </c>
      <c r="C94" s="929"/>
      <c r="D94" s="929"/>
      <c r="E94" s="929"/>
      <c r="F94" s="929"/>
      <c r="G94" s="929"/>
      <c r="H94" s="929"/>
      <c r="I94" s="1"/>
    </row>
    <row r="95" spans="1:9" ht="15.6" x14ac:dyDescent="0.3">
      <c r="A95" s="2"/>
      <c r="B95" s="921" t="s">
        <v>40</v>
      </c>
      <c r="C95" s="921"/>
      <c r="D95" s="921"/>
      <c r="E95" s="921"/>
      <c r="F95" s="921"/>
      <c r="G95" s="921"/>
      <c r="H95" s="921"/>
      <c r="I95" s="2"/>
    </row>
    <row r="96" spans="1:9" ht="40.200000000000003" x14ac:dyDescent="0.3">
      <c r="A96" s="2"/>
      <c r="B96" s="31" t="s">
        <v>52</v>
      </c>
      <c r="C96" s="20" t="s">
        <v>8</v>
      </c>
      <c r="D96" s="19" t="s">
        <v>41</v>
      </c>
      <c r="E96" s="19" t="s">
        <v>49</v>
      </c>
      <c r="F96" s="19" t="s">
        <v>42</v>
      </c>
      <c r="G96" s="20" t="s">
        <v>43</v>
      </c>
      <c r="H96" s="19" t="s">
        <v>44</v>
      </c>
      <c r="I96" s="2"/>
    </row>
    <row r="97" spans="1:9" ht="15.6" x14ac:dyDescent="0.3">
      <c r="A97" s="2"/>
      <c r="B97" s="5" t="s">
        <v>9</v>
      </c>
      <c r="C97" s="7">
        <v>2.5</v>
      </c>
      <c r="D97" s="7">
        <v>22.5</v>
      </c>
      <c r="E97" s="32"/>
      <c r="F97" s="11">
        <f t="shared" ref="F97:F124" si="2">E97*C97</f>
        <v>0</v>
      </c>
      <c r="G97" s="7">
        <v>0.2</v>
      </c>
      <c r="H97" s="15">
        <f>D97*E97*G97</f>
        <v>0</v>
      </c>
      <c r="I97" s="1"/>
    </row>
    <row r="98" spans="1:9" ht="15.6" x14ac:dyDescent="0.3">
      <c r="A98" s="2"/>
      <c r="B98" s="20" t="s">
        <v>31</v>
      </c>
      <c r="C98" s="7">
        <v>5</v>
      </c>
      <c r="D98" s="7">
        <v>22.5</v>
      </c>
      <c r="E98" s="32"/>
      <c r="F98" s="11">
        <f t="shared" si="2"/>
        <v>0</v>
      </c>
      <c r="G98" s="7">
        <v>0.2</v>
      </c>
      <c r="H98" s="15">
        <f>D98*E98*(G98*2)+(E98*13)</f>
        <v>0</v>
      </c>
      <c r="I98" s="1"/>
    </row>
    <row r="99" spans="1:9" ht="15.6" x14ac:dyDescent="0.3">
      <c r="A99" s="2"/>
      <c r="B99" s="5" t="s">
        <v>9</v>
      </c>
      <c r="C99" s="7">
        <v>2.5</v>
      </c>
      <c r="D99" s="7">
        <v>30</v>
      </c>
      <c r="E99" s="32"/>
      <c r="F99" s="11">
        <f t="shared" si="2"/>
        <v>0</v>
      </c>
      <c r="G99" s="7">
        <v>0.2</v>
      </c>
      <c r="H99" s="15">
        <f>D99*E99*G99</f>
        <v>0</v>
      </c>
      <c r="I99" s="1"/>
    </row>
    <row r="100" spans="1:9" ht="15.6" x14ac:dyDescent="0.3">
      <c r="A100" s="2"/>
      <c r="B100" s="20" t="s">
        <v>31</v>
      </c>
      <c r="C100" s="7">
        <v>5</v>
      </c>
      <c r="D100" s="7">
        <v>30</v>
      </c>
      <c r="E100" s="32"/>
      <c r="F100" s="11">
        <f t="shared" si="2"/>
        <v>0</v>
      </c>
      <c r="G100" s="7">
        <v>0.2</v>
      </c>
      <c r="H100" s="15">
        <f>D100*E100*(G100*2)+(E100*13)</f>
        <v>0</v>
      </c>
      <c r="I100" s="1"/>
    </row>
    <row r="101" spans="1:9" ht="15.6" x14ac:dyDescent="0.3">
      <c r="A101" s="2"/>
      <c r="B101" s="5" t="s">
        <v>9</v>
      </c>
      <c r="C101" s="7">
        <v>2.5</v>
      </c>
      <c r="D101" s="7">
        <v>42.5</v>
      </c>
      <c r="E101" s="32"/>
      <c r="F101" s="11">
        <f t="shared" si="2"/>
        <v>0</v>
      </c>
      <c r="G101" s="7">
        <v>0.2</v>
      </c>
      <c r="H101" s="15">
        <f>D101*E101*G101</f>
        <v>0</v>
      </c>
      <c r="I101" s="1"/>
    </row>
    <row r="102" spans="1:9" ht="15.6" x14ac:dyDescent="0.3">
      <c r="A102" s="2"/>
      <c r="B102" s="20" t="s">
        <v>31</v>
      </c>
      <c r="C102" s="7">
        <v>5</v>
      </c>
      <c r="D102" s="7">
        <v>42.5</v>
      </c>
      <c r="E102" s="32"/>
      <c r="F102" s="11">
        <f t="shared" si="2"/>
        <v>0</v>
      </c>
      <c r="G102" s="7">
        <v>0.2</v>
      </c>
      <c r="H102" s="15">
        <f>D102*E102*(G102*2)+(E102*13)</f>
        <v>0</v>
      </c>
      <c r="I102" s="1"/>
    </row>
    <row r="103" spans="1:9" ht="15.6" x14ac:dyDescent="0.3">
      <c r="A103" s="2"/>
      <c r="B103" s="5" t="s">
        <v>9</v>
      </c>
      <c r="C103" s="7">
        <v>2.5</v>
      </c>
      <c r="D103" s="7">
        <v>50</v>
      </c>
      <c r="E103" s="32"/>
      <c r="F103" s="11">
        <f t="shared" si="2"/>
        <v>0</v>
      </c>
      <c r="G103" s="7">
        <v>0.2</v>
      </c>
      <c r="H103" s="15">
        <f>D103*E103*G103</f>
        <v>0</v>
      </c>
      <c r="I103" s="1"/>
    </row>
    <row r="104" spans="1:9" ht="15.6" x14ac:dyDescent="0.3">
      <c r="A104" s="2"/>
      <c r="B104" s="20" t="s">
        <v>31</v>
      </c>
      <c r="C104" s="7">
        <v>5</v>
      </c>
      <c r="D104" s="7">
        <v>50</v>
      </c>
      <c r="E104" s="32"/>
      <c r="F104" s="11">
        <f t="shared" si="2"/>
        <v>0</v>
      </c>
      <c r="G104" s="7">
        <v>0.2</v>
      </c>
      <c r="H104" s="15">
        <f>D104*E104*(G104*2)+(E104*13)</f>
        <v>0</v>
      </c>
      <c r="I104" s="1"/>
    </row>
    <row r="105" spans="1:9" ht="15.6" x14ac:dyDescent="0.3">
      <c r="A105" s="2"/>
      <c r="B105" s="4" t="s">
        <v>45</v>
      </c>
      <c r="C105" s="8">
        <v>1.5</v>
      </c>
      <c r="D105" s="8">
        <v>22.5</v>
      </c>
      <c r="E105" s="32"/>
      <c r="F105" s="12">
        <f t="shared" si="2"/>
        <v>0</v>
      </c>
      <c r="G105" s="8">
        <v>0.2</v>
      </c>
      <c r="H105" s="16">
        <f>D105*E105*G105</f>
        <v>0</v>
      </c>
      <c r="I105" s="1"/>
    </row>
    <row r="106" spans="1:9" ht="15.6" x14ac:dyDescent="0.3">
      <c r="A106" s="2"/>
      <c r="B106" s="20" t="s">
        <v>46</v>
      </c>
      <c r="C106" s="8">
        <v>3</v>
      </c>
      <c r="D106" s="8">
        <v>22.5</v>
      </c>
      <c r="E106" s="32"/>
      <c r="F106" s="12">
        <f t="shared" si="2"/>
        <v>0</v>
      </c>
      <c r="G106" s="8">
        <v>0.2</v>
      </c>
      <c r="H106" s="16">
        <f>D106*E106*(G106*2)+(E106*13)</f>
        <v>0</v>
      </c>
      <c r="I106" s="1"/>
    </row>
    <row r="107" spans="1:9" ht="15.6" x14ac:dyDescent="0.3">
      <c r="A107" s="2"/>
      <c r="B107" s="4" t="s">
        <v>45</v>
      </c>
      <c r="C107" s="8">
        <v>1.5</v>
      </c>
      <c r="D107" s="8">
        <v>30</v>
      </c>
      <c r="E107" s="32"/>
      <c r="F107" s="12">
        <f t="shared" si="2"/>
        <v>0</v>
      </c>
      <c r="G107" s="8">
        <v>0.2</v>
      </c>
      <c r="H107" s="16">
        <f>D107*E107*G107</f>
        <v>0</v>
      </c>
      <c r="I107" s="1"/>
    </row>
    <row r="108" spans="1:9" ht="15.6" x14ac:dyDescent="0.3">
      <c r="A108" s="2"/>
      <c r="B108" s="20" t="s">
        <v>46</v>
      </c>
      <c r="C108" s="8">
        <v>3</v>
      </c>
      <c r="D108" s="8">
        <v>30</v>
      </c>
      <c r="E108" s="32"/>
      <c r="F108" s="12">
        <f t="shared" si="2"/>
        <v>0</v>
      </c>
      <c r="G108" s="8">
        <v>0.2</v>
      </c>
      <c r="H108" s="16">
        <f>D108*E108*(G108*2)+(E108*13)</f>
        <v>0</v>
      </c>
      <c r="I108" s="1"/>
    </row>
    <row r="109" spans="1:9" ht="15.6" x14ac:dyDescent="0.3">
      <c r="A109" s="2"/>
      <c r="B109" s="4" t="s">
        <v>45</v>
      </c>
      <c r="C109" s="8">
        <v>1.5</v>
      </c>
      <c r="D109" s="8">
        <v>42.5</v>
      </c>
      <c r="E109" s="32"/>
      <c r="F109" s="12">
        <f t="shared" si="2"/>
        <v>0</v>
      </c>
      <c r="G109" s="8">
        <v>0.2</v>
      </c>
      <c r="H109" s="16">
        <f>D109*E109*G109</f>
        <v>0</v>
      </c>
      <c r="I109" s="1"/>
    </row>
    <row r="110" spans="1:9" ht="15.6" x14ac:dyDescent="0.3">
      <c r="A110" s="2"/>
      <c r="B110" s="20" t="s">
        <v>46</v>
      </c>
      <c r="C110" s="8">
        <v>3</v>
      </c>
      <c r="D110" s="8">
        <v>42.5</v>
      </c>
      <c r="E110" s="32"/>
      <c r="F110" s="12">
        <f t="shared" si="2"/>
        <v>0</v>
      </c>
      <c r="G110" s="8">
        <v>0.2</v>
      </c>
      <c r="H110" s="16">
        <f>D110*E110*(G110*2)+(E110*13)</f>
        <v>0</v>
      </c>
      <c r="I110" s="1"/>
    </row>
    <row r="111" spans="1:9" ht="15.6" x14ac:dyDescent="0.3">
      <c r="A111" s="2"/>
      <c r="B111" s="4" t="s">
        <v>45</v>
      </c>
      <c r="C111" s="8">
        <v>1.5</v>
      </c>
      <c r="D111" s="8">
        <v>50</v>
      </c>
      <c r="E111" s="32"/>
      <c r="F111" s="12">
        <f t="shared" si="2"/>
        <v>0</v>
      </c>
      <c r="G111" s="8">
        <v>0.2</v>
      </c>
      <c r="H111" s="16">
        <f>D111*E111*G111</f>
        <v>0</v>
      </c>
      <c r="I111" s="1"/>
    </row>
    <row r="112" spans="1:9" ht="15.6" x14ac:dyDescent="0.3">
      <c r="A112" s="2"/>
      <c r="B112" s="20" t="s">
        <v>46</v>
      </c>
      <c r="C112" s="8">
        <v>3</v>
      </c>
      <c r="D112" s="8">
        <v>50</v>
      </c>
      <c r="E112" s="32"/>
      <c r="F112" s="12">
        <f t="shared" si="2"/>
        <v>0</v>
      </c>
      <c r="G112" s="8">
        <v>0.2</v>
      </c>
      <c r="H112" s="16">
        <f>D112*E112*(G112*2)+(E112*13)</f>
        <v>0</v>
      </c>
      <c r="I112" s="1"/>
    </row>
    <row r="113" spans="1:9" ht="15.6" x14ac:dyDescent="0.3">
      <c r="A113" s="2"/>
      <c r="B113" s="5" t="s">
        <v>10</v>
      </c>
      <c r="C113" s="7">
        <v>1</v>
      </c>
      <c r="D113" s="7">
        <v>22.5</v>
      </c>
      <c r="E113" s="32"/>
      <c r="F113" s="11">
        <f t="shared" si="2"/>
        <v>0</v>
      </c>
      <c r="G113" s="7">
        <v>7.0000000000000007E-2</v>
      </c>
      <c r="H113" s="15">
        <f>D113*E113*G113</f>
        <v>0</v>
      </c>
      <c r="I113" s="1"/>
    </row>
    <row r="114" spans="1:9" ht="15.6" x14ac:dyDescent="0.3">
      <c r="A114" s="2"/>
      <c r="B114" s="20" t="s">
        <v>32</v>
      </c>
      <c r="C114" s="7">
        <v>3</v>
      </c>
      <c r="D114" s="7">
        <v>22.5</v>
      </c>
      <c r="E114" s="32"/>
      <c r="F114" s="11">
        <f t="shared" si="2"/>
        <v>0</v>
      </c>
      <c r="G114" s="7">
        <v>7.0000000000000007E-2</v>
      </c>
      <c r="H114" s="15">
        <f>D114*E114*(G114*3)+(E114*15)</f>
        <v>0</v>
      </c>
      <c r="I114" s="1"/>
    </row>
    <row r="115" spans="1:9" ht="15.6" x14ac:dyDescent="0.3">
      <c r="A115" s="2"/>
      <c r="B115" s="5" t="s">
        <v>10</v>
      </c>
      <c r="C115" s="7">
        <v>1</v>
      </c>
      <c r="D115" s="7">
        <v>30</v>
      </c>
      <c r="E115" s="32"/>
      <c r="F115" s="11">
        <f t="shared" si="2"/>
        <v>0</v>
      </c>
      <c r="G115" s="7">
        <v>7.0000000000000007E-2</v>
      </c>
      <c r="H115" s="15">
        <f>D115*E115*G115</f>
        <v>0</v>
      </c>
      <c r="I115" s="1"/>
    </row>
    <row r="116" spans="1:9" ht="15.6" x14ac:dyDescent="0.3">
      <c r="A116" s="2"/>
      <c r="B116" s="20" t="s">
        <v>32</v>
      </c>
      <c r="C116" s="7">
        <v>3</v>
      </c>
      <c r="D116" s="7">
        <v>30</v>
      </c>
      <c r="E116" s="32"/>
      <c r="F116" s="11">
        <f t="shared" si="2"/>
        <v>0</v>
      </c>
      <c r="G116" s="7">
        <v>7.0000000000000007E-2</v>
      </c>
      <c r="H116" s="15">
        <f>D116*E116*(G116*3)+(E116*15)</f>
        <v>0</v>
      </c>
      <c r="I116" s="1"/>
    </row>
    <row r="117" spans="1:9" ht="15.6" x14ac:dyDescent="0.3">
      <c r="A117" s="2"/>
      <c r="B117" s="5" t="s">
        <v>10</v>
      </c>
      <c r="C117" s="7">
        <v>1</v>
      </c>
      <c r="D117" s="7">
        <v>42.5</v>
      </c>
      <c r="E117" s="32"/>
      <c r="F117" s="11">
        <f t="shared" si="2"/>
        <v>0</v>
      </c>
      <c r="G117" s="7">
        <v>7.0000000000000007E-2</v>
      </c>
      <c r="H117" s="15">
        <f>D117*E117*G117</f>
        <v>0</v>
      </c>
      <c r="I117" s="1"/>
    </row>
    <row r="118" spans="1:9" ht="15.6" x14ac:dyDescent="0.3">
      <c r="A118" s="2"/>
      <c r="B118" s="20" t="s">
        <v>32</v>
      </c>
      <c r="C118" s="7">
        <v>3</v>
      </c>
      <c r="D118" s="7">
        <v>42.5</v>
      </c>
      <c r="E118" s="32"/>
      <c r="F118" s="11">
        <f t="shared" si="2"/>
        <v>0</v>
      </c>
      <c r="G118" s="7">
        <v>7.0000000000000007E-2</v>
      </c>
      <c r="H118" s="15">
        <f>D118*E118*(G118*3)+(E118*15)</f>
        <v>0</v>
      </c>
      <c r="I118" s="1"/>
    </row>
    <row r="119" spans="1:9" ht="15.6" x14ac:dyDescent="0.3">
      <c r="A119" s="2"/>
      <c r="B119" s="5" t="s">
        <v>10</v>
      </c>
      <c r="C119" s="7">
        <v>1</v>
      </c>
      <c r="D119" s="7">
        <v>50</v>
      </c>
      <c r="E119" s="32"/>
      <c r="F119" s="11">
        <f t="shared" si="2"/>
        <v>0</v>
      </c>
      <c r="G119" s="7">
        <v>7.0000000000000007E-2</v>
      </c>
      <c r="H119" s="15">
        <f>D119*E119*G119</f>
        <v>0</v>
      </c>
      <c r="I119" s="1"/>
    </row>
    <row r="120" spans="1:9" ht="15.6" x14ac:dyDescent="0.3">
      <c r="A120" s="2"/>
      <c r="B120" s="20" t="s">
        <v>32</v>
      </c>
      <c r="C120" s="7">
        <v>3</v>
      </c>
      <c r="D120" s="7">
        <v>50</v>
      </c>
      <c r="E120" s="32"/>
      <c r="F120" s="11">
        <f t="shared" si="2"/>
        <v>0</v>
      </c>
      <c r="G120" s="7">
        <v>7.0000000000000007E-2</v>
      </c>
      <c r="H120" s="15">
        <f>D120*E120*(G120*3)+(E120*15)</f>
        <v>0</v>
      </c>
      <c r="I120" s="1"/>
    </row>
    <row r="121" spans="1:9" ht="15.6" x14ac:dyDescent="0.3">
      <c r="A121" s="2"/>
      <c r="B121" s="6" t="s">
        <v>11</v>
      </c>
      <c r="C121" s="9">
        <v>1</v>
      </c>
      <c r="D121" s="9">
        <v>22.5</v>
      </c>
      <c r="E121" s="32"/>
      <c r="F121" s="13">
        <f t="shared" si="2"/>
        <v>0</v>
      </c>
      <c r="G121" s="9">
        <v>0.06</v>
      </c>
      <c r="H121" s="17">
        <f>D121*E121*G121</f>
        <v>0</v>
      </c>
      <c r="I121" s="1"/>
    </row>
    <row r="122" spans="1:9" ht="15.6" x14ac:dyDescent="0.3">
      <c r="A122" s="2"/>
      <c r="B122" s="6" t="s">
        <v>11</v>
      </c>
      <c r="C122" s="9">
        <v>1</v>
      </c>
      <c r="D122" s="9">
        <v>30</v>
      </c>
      <c r="E122" s="32"/>
      <c r="F122" s="13">
        <f t="shared" si="2"/>
        <v>0</v>
      </c>
      <c r="G122" s="9">
        <v>0.06</v>
      </c>
      <c r="H122" s="17">
        <f>D122*E122*G122</f>
        <v>0</v>
      </c>
      <c r="I122" s="1"/>
    </row>
    <row r="123" spans="1:9" ht="15.6" x14ac:dyDescent="0.3">
      <c r="A123" s="2"/>
      <c r="B123" s="6" t="s">
        <v>11</v>
      </c>
      <c r="C123" s="9">
        <v>1</v>
      </c>
      <c r="D123" s="9">
        <v>40.200000000000003</v>
      </c>
      <c r="E123" s="32"/>
      <c r="F123" s="13">
        <f t="shared" si="2"/>
        <v>0</v>
      </c>
      <c r="G123" s="9">
        <v>0.06</v>
      </c>
      <c r="H123" s="17">
        <f>D123*E123*G123</f>
        <v>0</v>
      </c>
      <c r="I123" s="1"/>
    </row>
    <row r="124" spans="1:9" ht="16.2" thickBot="1" x14ac:dyDescent="0.35">
      <c r="A124" s="2"/>
      <c r="B124" s="6" t="s">
        <v>11</v>
      </c>
      <c r="C124" s="9">
        <v>1</v>
      </c>
      <c r="D124" s="9">
        <v>50</v>
      </c>
      <c r="E124" s="33"/>
      <c r="F124" s="14">
        <f t="shared" si="2"/>
        <v>0</v>
      </c>
      <c r="G124" s="9">
        <v>0.06</v>
      </c>
      <c r="H124" s="18">
        <f>D124*E124*G124</f>
        <v>0</v>
      </c>
      <c r="I124" s="1"/>
    </row>
    <row r="125" spans="1:9" ht="16.2" thickBot="1" x14ac:dyDescent="0.35">
      <c r="A125" s="2"/>
      <c r="B125" s="39" t="s">
        <v>72</v>
      </c>
      <c r="C125" s="919" t="s">
        <v>47</v>
      </c>
      <c r="D125" s="920"/>
      <c r="E125" s="22">
        <f>SUM(E97+E98*2+E99+E100*2+E101+E102*2+E103+E104*2+E105+E106*2+E107+E108*2+E109+E110*2+E111+E112*2+E113+E114*3+E115+E116*3+E117+E118*3+E119+E120*3+E121+E122+E123+E124)</f>
        <v>0</v>
      </c>
      <c r="F125" s="21">
        <f>SUM(F97+F98+F99+F100+F101+F102+F103+F104+F105+F106+F107+F108+F109+F110+F111+F112+F113+F114+F115+F116+F117+F118+F119+F120+F121+F122+F123+F124)</f>
        <v>0</v>
      </c>
      <c r="G125" s="34" t="s">
        <v>75</v>
      </c>
      <c r="H125" s="35">
        <f>SUM(H97:H124)*15%+SUM(H97:H124)</f>
        <v>0</v>
      </c>
      <c r="I125" s="1"/>
    </row>
    <row r="126" spans="1:9" x14ac:dyDescent="0.3">
      <c r="A126" s="1"/>
      <c r="B126" s="929" t="s">
        <v>50</v>
      </c>
      <c r="C126" s="929"/>
      <c r="D126" s="929"/>
      <c r="E126" s="929"/>
      <c r="F126" s="929"/>
      <c r="G126" s="929"/>
      <c r="H126" s="929"/>
      <c r="I126" s="1"/>
    </row>
    <row r="127" spans="1:9" ht="15.6" x14ac:dyDescent="0.3">
      <c r="A127" s="2"/>
      <c r="B127" s="921" t="s">
        <v>40</v>
      </c>
      <c r="C127" s="921"/>
      <c r="D127" s="921"/>
      <c r="E127" s="921"/>
      <c r="F127" s="921"/>
      <c r="G127" s="921"/>
      <c r="H127" s="921"/>
      <c r="I127" s="2"/>
    </row>
    <row r="128" spans="1:9" ht="40.200000000000003" x14ac:dyDescent="0.3">
      <c r="A128" s="2"/>
      <c r="B128" s="31" t="s">
        <v>53</v>
      </c>
      <c r="C128" s="20" t="s">
        <v>8</v>
      </c>
      <c r="D128" s="19" t="s">
        <v>41</v>
      </c>
      <c r="E128" s="19" t="s">
        <v>49</v>
      </c>
      <c r="F128" s="19" t="s">
        <v>42</v>
      </c>
      <c r="G128" s="20" t="s">
        <v>43</v>
      </c>
      <c r="H128" s="19" t="s">
        <v>44</v>
      </c>
      <c r="I128" s="2"/>
    </row>
    <row r="129" spans="1:9" ht="15.6" x14ac:dyDescent="0.3">
      <c r="A129" s="2"/>
      <c r="B129" s="5" t="s">
        <v>9</v>
      </c>
      <c r="C129" s="7">
        <v>2.5</v>
      </c>
      <c r="D129" s="7">
        <v>22.5</v>
      </c>
      <c r="E129" s="32"/>
      <c r="F129" s="11">
        <f t="shared" ref="F129:F156" si="3">E129*C129</f>
        <v>0</v>
      </c>
      <c r="G129" s="7">
        <v>0.2</v>
      </c>
      <c r="H129" s="15">
        <f>D129*E129*G129</f>
        <v>0</v>
      </c>
      <c r="I129" s="1"/>
    </row>
    <row r="130" spans="1:9" ht="15.6" x14ac:dyDescent="0.3">
      <c r="A130" s="2"/>
      <c r="B130" s="20" t="s">
        <v>31</v>
      </c>
      <c r="C130" s="7">
        <v>5</v>
      </c>
      <c r="D130" s="7">
        <v>22.5</v>
      </c>
      <c r="E130" s="32"/>
      <c r="F130" s="11">
        <f t="shared" si="3"/>
        <v>0</v>
      </c>
      <c r="G130" s="7">
        <v>0.2</v>
      </c>
      <c r="H130" s="15">
        <f>D130*E130*(G130*2)+(E130*13)</f>
        <v>0</v>
      </c>
      <c r="I130" s="1"/>
    </row>
    <row r="131" spans="1:9" ht="15.6" x14ac:dyDescent="0.3">
      <c r="A131" s="2"/>
      <c r="B131" s="5" t="s">
        <v>9</v>
      </c>
      <c r="C131" s="7">
        <v>2.5</v>
      </c>
      <c r="D131" s="7">
        <v>30</v>
      </c>
      <c r="E131" s="32"/>
      <c r="F131" s="11">
        <f t="shared" si="3"/>
        <v>0</v>
      </c>
      <c r="G131" s="7">
        <v>0.2</v>
      </c>
      <c r="H131" s="15">
        <f>D131*E131*G131</f>
        <v>0</v>
      </c>
      <c r="I131" s="1"/>
    </row>
    <row r="132" spans="1:9" ht="15.6" x14ac:dyDescent="0.3">
      <c r="A132" s="2"/>
      <c r="B132" s="20" t="s">
        <v>31</v>
      </c>
      <c r="C132" s="7">
        <v>5</v>
      </c>
      <c r="D132" s="7">
        <v>30</v>
      </c>
      <c r="E132" s="32"/>
      <c r="F132" s="11">
        <f t="shared" si="3"/>
        <v>0</v>
      </c>
      <c r="G132" s="7">
        <v>0.2</v>
      </c>
      <c r="H132" s="15">
        <f>D132*E132*(G132*2)+(E132*13)</f>
        <v>0</v>
      </c>
      <c r="I132" s="1"/>
    </row>
    <row r="133" spans="1:9" ht="15.6" x14ac:dyDescent="0.3">
      <c r="A133" s="2"/>
      <c r="B133" s="5" t="s">
        <v>9</v>
      </c>
      <c r="C133" s="7">
        <v>2.5</v>
      </c>
      <c r="D133" s="7">
        <v>42.5</v>
      </c>
      <c r="E133" s="32"/>
      <c r="F133" s="11">
        <f t="shared" si="3"/>
        <v>0</v>
      </c>
      <c r="G133" s="7">
        <v>0.2</v>
      </c>
      <c r="H133" s="15">
        <f>D133*E133*G133</f>
        <v>0</v>
      </c>
      <c r="I133" s="1"/>
    </row>
    <row r="134" spans="1:9" ht="15.6" x14ac:dyDescent="0.3">
      <c r="A134" s="2"/>
      <c r="B134" s="20" t="s">
        <v>31</v>
      </c>
      <c r="C134" s="7">
        <v>5</v>
      </c>
      <c r="D134" s="7">
        <v>42.5</v>
      </c>
      <c r="E134" s="32"/>
      <c r="F134" s="11">
        <f t="shared" si="3"/>
        <v>0</v>
      </c>
      <c r="G134" s="7">
        <v>0.2</v>
      </c>
      <c r="H134" s="15">
        <f>D134*E134*(G134*2)+(E134*13)</f>
        <v>0</v>
      </c>
      <c r="I134" s="1"/>
    </row>
    <row r="135" spans="1:9" ht="15.6" x14ac:dyDescent="0.3">
      <c r="A135" s="2"/>
      <c r="B135" s="5" t="s">
        <v>9</v>
      </c>
      <c r="C135" s="7">
        <v>2.5</v>
      </c>
      <c r="D135" s="7">
        <v>50</v>
      </c>
      <c r="E135" s="32"/>
      <c r="F135" s="11">
        <f t="shared" si="3"/>
        <v>0</v>
      </c>
      <c r="G135" s="7">
        <v>0.2</v>
      </c>
      <c r="H135" s="15">
        <f>D135*E135*G135</f>
        <v>0</v>
      </c>
      <c r="I135" s="1"/>
    </row>
    <row r="136" spans="1:9" ht="15.6" x14ac:dyDescent="0.3">
      <c r="A136" s="2"/>
      <c r="B136" s="20" t="s">
        <v>31</v>
      </c>
      <c r="C136" s="7">
        <v>5</v>
      </c>
      <c r="D136" s="7">
        <v>50</v>
      </c>
      <c r="E136" s="32"/>
      <c r="F136" s="11">
        <f t="shared" si="3"/>
        <v>0</v>
      </c>
      <c r="G136" s="7">
        <v>0.2</v>
      </c>
      <c r="H136" s="15">
        <f>D136*E136*(G136*2)+(E136*13)</f>
        <v>0</v>
      </c>
      <c r="I136" s="1"/>
    </row>
    <row r="137" spans="1:9" ht="15.6" x14ac:dyDescent="0.3">
      <c r="A137" s="2"/>
      <c r="B137" s="4" t="s">
        <v>45</v>
      </c>
      <c r="C137" s="8">
        <v>1.5</v>
      </c>
      <c r="D137" s="8">
        <v>22.5</v>
      </c>
      <c r="E137" s="32"/>
      <c r="F137" s="12">
        <f t="shared" si="3"/>
        <v>0</v>
      </c>
      <c r="G137" s="8">
        <v>0.2</v>
      </c>
      <c r="H137" s="16">
        <f>D137*E137*G137</f>
        <v>0</v>
      </c>
      <c r="I137" s="1"/>
    </row>
    <row r="138" spans="1:9" ht="15.6" x14ac:dyDescent="0.3">
      <c r="A138" s="2"/>
      <c r="B138" s="20" t="s">
        <v>46</v>
      </c>
      <c r="C138" s="8">
        <v>3</v>
      </c>
      <c r="D138" s="8">
        <v>22.5</v>
      </c>
      <c r="E138" s="32"/>
      <c r="F138" s="12">
        <f t="shared" si="3"/>
        <v>0</v>
      </c>
      <c r="G138" s="8">
        <v>0.2</v>
      </c>
      <c r="H138" s="16">
        <f>D138*E138*(G138*2)+(E138*13)</f>
        <v>0</v>
      </c>
      <c r="I138" s="1"/>
    </row>
    <row r="139" spans="1:9" ht="15.6" x14ac:dyDescent="0.3">
      <c r="A139" s="2"/>
      <c r="B139" s="4" t="s">
        <v>45</v>
      </c>
      <c r="C139" s="8">
        <v>1.5</v>
      </c>
      <c r="D139" s="8">
        <v>30</v>
      </c>
      <c r="E139" s="32"/>
      <c r="F139" s="12">
        <f t="shared" si="3"/>
        <v>0</v>
      </c>
      <c r="G139" s="8">
        <v>0.2</v>
      </c>
      <c r="H139" s="16">
        <f>D139*E139*G139</f>
        <v>0</v>
      </c>
      <c r="I139" s="1"/>
    </row>
    <row r="140" spans="1:9" ht="15.6" x14ac:dyDescent="0.3">
      <c r="A140" s="2"/>
      <c r="B140" s="20" t="s">
        <v>46</v>
      </c>
      <c r="C140" s="8">
        <v>3</v>
      </c>
      <c r="D140" s="8">
        <v>30</v>
      </c>
      <c r="E140" s="32"/>
      <c r="F140" s="12">
        <f t="shared" si="3"/>
        <v>0</v>
      </c>
      <c r="G140" s="8">
        <v>0.2</v>
      </c>
      <c r="H140" s="16">
        <f>D140*E140*(G140*2)+(E140*13)</f>
        <v>0</v>
      </c>
      <c r="I140" s="1"/>
    </row>
    <row r="141" spans="1:9" ht="15.6" x14ac:dyDescent="0.3">
      <c r="A141" s="2"/>
      <c r="B141" s="4" t="s">
        <v>45</v>
      </c>
      <c r="C141" s="8">
        <v>1.5</v>
      </c>
      <c r="D141" s="8">
        <v>42.5</v>
      </c>
      <c r="E141" s="32"/>
      <c r="F141" s="12">
        <f t="shared" si="3"/>
        <v>0</v>
      </c>
      <c r="G141" s="8">
        <v>0.2</v>
      </c>
      <c r="H141" s="16">
        <f>D141*E141*G141</f>
        <v>0</v>
      </c>
      <c r="I141" s="1"/>
    </row>
    <row r="142" spans="1:9" ht="15.6" x14ac:dyDescent="0.3">
      <c r="A142" s="2"/>
      <c r="B142" s="20" t="s">
        <v>46</v>
      </c>
      <c r="C142" s="8">
        <v>3</v>
      </c>
      <c r="D142" s="8">
        <v>42.5</v>
      </c>
      <c r="E142" s="32"/>
      <c r="F142" s="12">
        <f t="shared" si="3"/>
        <v>0</v>
      </c>
      <c r="G142" s="8">
        <v>0.2</v>
      </c>
      <c r="H142" s="16">
        <f>D142*E142*(G142*2)+(E142*13)</f>
        <v>0</v>
      </c>
      <c r="I142" s="1"/>
    </row>
    <row r="143" spans="1:9" ht="15.6" x14ac:dyDescent="0.3">
      <c r="A143" s="2"/>
      <c r="B143" s="4" t="s">
        <v>45</v>
      </c>
      <c r="C143" s="8">
        <v>1.5</v>
      </c>
      <c r="D143" s="8">
        <v>50</v>
      </c>
      <c r="E143" s="32"/>
      <c r="F143" s="12">
        <f t="shared" si="3"/>
        <v>0</v>
      </c>
      <c r="G143" s="8">
        <v>0.2</v>
      </c>
      <c r="H143" s="16">
        <f>D143*E143*G143</f>
        <v>0</v>
      </c>
      <c r="I143" s="1"/>
    </row>
    <row r="144" spans="1:9" ht="15.6" x14ac:dyDescent="0.3">
      <c r="A144" s="2"/>
      <c r="B144" s="20" t="s">
        <v>46</v>
      </c>
      <c r="C144" s="8">
        <v>3</v>
      </c>
      <c r="D144" s="8">
        <v>50</v>
      </c>
      <c r="E144" s="32"/>
      <c r="F144" s="12">
        <f t="shared" si="3"/>
        <v>0</v>
      </c>
      <c r="G144" s="8">
        <v>0.2</v>
      </c>
      <c r="H144" s="16">
        <f>D144*E144*(G144*2)+(E144*13)</f>
        <v>0</v>
      </c>
      <c r="I144" s="1"/>
    </row>
    <row r="145" spans="1:9" ht="15.6" x14ac:dyDescent="0.3">
      <c r="A145" s="2"/>
      <c r="B145" s="5" t="s">
        <v>10</v>
      </c>
      <c r="C145" s="7">
        <v>1</v>
      </c>
      <c r="D145" s="7">
        <v>22.5</v>
      </c>
      <c r="E145" s="32"/>
      <c r="F145" s="11">
        <f t="shared" si="3"/>
        <v>0</v>
      </c>
      <c r="G145" s="7">
        <v>7.0000000000000007E-2</v>
      </c>
      <c r="H145" s="15">
        <f>D145*E145*G145</f>
        <v>0</v>
      </c>
      <c r="I145" s="1"/>
    </row>
    <row r="146" spans="1:9" ht="15.6" x14ac:dyDescent="0.3">
      <c r="A146" s="2"/>
      <c r="B146" s="20" t="s">
        <v>32</v>
      </c>
      <c r="C146" s="7">
        <v>3</v>
      </c>
      <c r="D146" s="7">
        <v>22.5</v>
      </c>
      <c r="E146" s="32"/>
      <c r="F146" s="11">
        <f t="shared" si="3"/>
        <v>0</v>
      </c>
      <c r="G146" s="7">
        <v>7.0000000000000007E-2</v>
      </c>
      <c r="H146" s="15">
        <f>D146*E146*(G146*3)+(E146*15)</f>
        <v>0</v>
      </c>
      <c r="I146" s="1"/>
    </row>
    <row r="147" spans="1:9" ht="15.6" x14ac:dyDescent="0.3">
      <c r="A147" s="2"/>
      <c r="B147" s="5" t="s">
        <v>10</v>
      </c>
      <c r="C147" s="7">
        <v>1</v>
      </c>
      <c r="D147" s="7">
        <v>30</v>
      </c>
      <c r="E147" s="32"/>
      <c r="F147" s="11">
        <f t="shared" si="3"/>
        <v>0</v>
      </c>
      <c r="G147" s="7">
        <v>7.0000000000000007E-2</v>
      </c>
      <c r="H147" s="15">
        <f>D147*E147*G147</f>
        <v>0</v>
      </c>
      <c r="I147" s="1"/>
    </row>
    <row r="148" spans="1:9" ht="15.6" x14ac:dyDescent="0.3">
      <c r="A148" s="2"/>
      <c r="B148" s="20" t="s">
        <v>32</v>
      </c>
      <c r="C148" s="7">
        <v>3</v>
      </c>
      <c r="D148" s="7">
        <v>30</v>
      </c>
      <c r="E148" s="32"/>
      <c r="F148" s="11">
        <f t="shared" si="3"/>
        <v>0</v>
      </c>
      <c r="G148" s="7">
        <v>7.0000000000000007E-2</v>
      </c>
      <c r="H148" s="15">
        <f>D148*E148*(G148*3)+(E148*15)</f>
        <v>0</v>
      </c>
      <c r="I148" s="1"/>
    </row>
    <row r="149" spans="1:9" ht="15.6" x14ac:dyDescent="0.3">
      <c r="A149" s="2"/>
      <c r="B149" s="5" t="s">
        <v>10</v>
      </c>
      <c r="C149" s="7">
        <v>1</v>
      </c>
      <c r="D149" s="7">
        <v>42.5</v>
      </c>
      <c r="E149" s="32"/>
      <c r="F149" s="11">
        <f t="shared" si="3"/>
        <v>0</v>
      </c>
      <c r="G149" s="7">
        <v>7.0000000000000007E-2</v>
      </c>
      <c r="H149" s="15">
        <f>D149*E149*G149</f>
        <v>0</v>
      </c>
      <c r="I149" s="1"/>
    </row>
    <row r="150" spans="1:9" ht="15.6" x14ac:dyDescent="0.3">
      <c r="A150" s="2"/>
      <c r="B150" s="20" t="s">
        <v>32</v>
      </c>
      <c r="C150" s="7">
        <v>3</v>
      </c>
      <c r="D150" s="7">
        <v>42.5</v>
      </c>
      <c r="E150" s="32"/>
      <c r="F150" s="11">
        <f t="shared" si="3"/>
        <v>0</v>
      </c>
      <c r="G150" s="7">
        <v>7.0000000000000007E-2</v>
      </c>
      <c r="H150" s="15">
        <f>D150*E150*(G150*3)+(E150*15)</f>
        <v>0</v>
      </c>
      <c r="I150" s="1"/>
    </row>
    <row r="151" spans="1:9" ht="15.6" x14ac:dyDescent="0.3">
      <c r="A151" s="2"/>
      <c r="B151" s="5" t="s">
        <v>10</v>
      </c>
      <c r="C151" s="7">
        <v>1</v>
      </c>
      <c r="D151" s="7">
        <v>50</v>
      </c>
      <c r="E151" s="32"/>
      <c r="F151" s="11">
        <f t="shared" si="3"/>
        <v>0</v>
      </c>
      <c r="G151" s="7">
        <v>7.0000000000000007E-2</v>
      </c>
      <c r="H151" s="15">
        <f>D151*E151*G151</f>
        <v>0</v>
      </c>
      <c r="I151" s="1"/>
    </row>
    <row r="152" spans="1:9" ht="15.6" x14ac:dyDescent="0.3">
      <c r="A152" s="2"/>
      <c r="B152" s="20" t="s">
        <v>32</v>
      </c>
      <c r="C152" s="7">
        <v>3</v>
      </c>
      <c r="D152" s="7">
        <v>50</v>
      </c>
      <c r="E152" s="32"/>
      <c r="F152" s="11">
        <f t="shared" si="3"/>
        <v>0</v>
      </c>
      <c r="G152" s="7">
        <v>7.0000000000000007E-2</v>
      </c>
      <c r="H152" s="15">
        <f>D152*E152*(G152*3)+(E152*15)</f>
        <v>0</v>
      </c>
      <c r="I152" s="1"/>
    </row>
    <row r="153" spans="1:9" ht="15.6" x14ac:dyDescent="0.3">
      <c r="A153" s="2"/>
      <c r="B153" s="6" t="s">
        <v>11</v>
      </c>
      <c r="C153" s="9">
        <v>1</v>
      </c>
      <c r="D153" s="9">
        <v>22.5</v>
      </c>
      <c r="E153" s="32"/>
      <c r="F153" s="13">
        <f t="shared" si="3"/>
        <v>0</v>
      </c>
      <c r="G153" s="9">
        <v>0.06</v>
      </c>
      <c r="H153" s="17">
        <f>D153*E153*G153</f>
        <v>0</v>
      </c>
      <c r="I153" s="1"/>
    </row>
    <row r="154" spans="1:9" ht="15.6" x14ac:dyDescent="0.3">
      <c r="A154" s="2"/>
      <c r="B154" s="6" t="s">
        <v>11</v>
      </c>
      <c r="C154" s="9">
        <v>1</v>
      </c>
      <c r="D154" s="9">
        <v>30</v>
      </c>
      <c r="E154" s="32"/>
      <c r="F154" s="13">
        <f t="shared" si="3"/>
        <v>0</v>
      </c>
      <c r="G154" s="9">
        <v>0.06</v>
      </c>
      <c r="H154" s="17">
        <f>D154*E154*G154</f>
        <v>0</v>
      </c>
      <c r="I154" s="1"/>
    </row>
    <row r="155" spans="1:9" ht="15.6" x14ac:dyDescent="0.3">
      <c r="A155" s="2"/>
      <c r="B155" s="6" t="s">
        <v>11</v>
      </c>
      <c r="C155" s="9">
        <v>1</v>
      </c>
      <c r="D155" s="9">
        <v>40.200000000000003</v>
      </c>
      <c r="E155" s="32"/>
      <c r="F155" s="13">
        <f t="shared" si="3"/>
        <v>0</v>
      </c>
      <c r="G155" s="9">
        <v>0.06</v>
      </c>
      <c r="H155" s="17">
        <f>D155*E155*G155</f>
        <v>0</v>
      </c>
      <c r="I155" s="1"/>
    </row>
    <row r="156" spans="1:9" ht="16.2" thickBot="1" x14ac:dyDescent="0.35">
      <c r="A156" s="2"/>
      <c r="B156" s="6" t="s">
        <v>11</v>
      </c>
      <c r="C156" s="9">
        <v>1</v>
      </c>
      <c r="D156" s="9">
        <v>50</v>
      </c>
      <c r="E156" s="33"/>
      <c r="F156" s="14">
        <f t="shared" si="3"/>
        <v>0</v>
      </c>
      <c r="G156" s="9">
        <v>0.06</v>
      </c>
      <c r="H156" s="18">
        <f>D156*E156*G156</f>
        <v>0</v>
      </c>
      <c r="I156" s="1"/>
    </row>
    <row r="157" spans="1:9" ht="16.2" thickBot="1" x14ac:dyDescent="0.35">
      <c r="A157" s="2"/>
      <c r="B157" s="39" t="s">
        <v>72</v>
      </c>
      <c r="C157" s="919" t="s">
        <v>47</v>
      </c>
      <c r="D157" s="920"/>
      <c r="E157" s="10">
        <f>SUM(E129+E130*2+E131+E132*2+E133+E134*2+E135+E136*2+E137+E138*2+E139+E140*2+E141+E142*2+E143+E144*2+E145+E146*3+E147+E148*3+E149+E150*3+E151+E152*3+E153+E154+E155+E156)</f>
        <v>0</v>
      </c>
      <c r="F157" s="21">
        <f>SUM(F129+F130+F131+F132+F133+F134+F135+F136+F137+F138+F139+F140+F141+F142+F143+F144+F145+F146+F147+F148+F149+F150+F151+F152+F153+F154+F155+F156)</f>
        <v>0</v>
      </c>
      <c r="G157" s="34" t="s">
        <v>75</v>
      </c>
      <c r="H157" s="35">
        <f>SUM(H129:H156)*15%+SUM(H129:H156)</f>
        <v>0</v>
      </c>
      <c r="I157" s="1"/>
    </row>
    <row r="158" spans="1:9" x14ac:dyDescent="0.3">
      <c r="A158" s="1"/>
      <c r="B158" s="929" t="s">
        <v>50</v>
      </c>
      <c r="C158" s="929"/>
      <c r="D158" s="929"/>
      <c r="E158" s="929"/>
      <c r="F158" s="929"/>
      <c r="G158" s="929"/>
      <c r="H158" s="929"/>
      <c r="I158" s="1"/>
    </row>
    <row r="159" spans="1:9" ht="15.6" x14ac:dyDescent="0.3">
      <c r="A159" s="2"/>
      <c r="B159" s="921" t="s">
        <v>40</v>
      </c>
      <c r="C159" s="921"/>
      <c r="D159" s="921"/>
      <c r="E159" s="921"/>
      <c r="F159" s="921"/>
      <c r="G159" s="921"/>
      <c r="H159" s="921"/>
      <c r="I159" s="2"/>
    </row>
    <row r="160" spans="1:9" ht="40.200000000000003" x14ac:dyDescent="0.3">
      <c r="A160" s="2"/>
      <c r="B160" s="31" t="s">
        <v>54</v>
      </c>
      <c r="C160" s="20" t="s">
        <v>8</v>
      </c>
      <c r="D160" s="19" t="s">
        <v>41</v>
      </c>
      <c r="E160" s="19" t="s">
        <v>49</v>
      </c>
      <c r="F160" s="19" t="s">
        <v>42</v>
      </c>
      <c r="G160" s="20" t="s">
        <v>43</v>
      </c>
      <c r="H160" s="19" t="s">
        <v>44</v>
      </c>
      <c r="I160" s="2"/>
    </row>
    <row r="161" spans="1:9" ht="15.6" x14ac:dyDescent="0.3">
      <c r="A161" s="2"/>
      <c r="B161" s="5" t="s">
        <v>9</v>
      </c>
      <c r="C161" s="7">
        <v>2.5</v>
      </c>
      <c r="D161" s="7">
        <v>22.5</v>
      </c>
      <c r="E161" s="32"/>
      <c r="F161" s="11">
        <f t="shared" ref="F161:F188" si="4">E161*C161</f>
        <v>0</v>
      </c>
      <c r="G161" s="7">
        <v>0.2</v>
      </c>
      <c r="H161" s="15">
        <f>D161*E161*G161</f>
        <v>0</v>
      </c>
      <c r="I161" s="1"/>
    </row>
    <row r="162" spans="1:9" ht="15.6" x14ac:dyDescent="0.3">
      <c r="A162" s="2"/>
      <c r="B162" s="20" t="s">
        <v>31</v>
      </c>
      <c r="C162" s="7">
        <v>5</v>
      </c>
      <c r="D162" s="7">
        <v>22.5</v>
      </c>
      <c r="E162" s="32"/>
      <c r="F162" s="11">
        <f t="shared" si="4"/>
        <v>0</v>
      </c>
      <c r="G162" s="7">
        <v>0.2</v>
      </c>
      <c r="H162" s="15">
        <f>D162*E162*(G162*2)+(E162*13)</f>
        <v>0</v>
      </c>
      <c r="I162" s="1"/>
    </row>
    <row r="163" spans="1:9" ht="15.6" x14ac:dyDescent="0.3">
      <c r="A163" s="2"/>
      <c r="B163" s="5" t="s">
        <v>9</v>
      </c>
      <c r="C163" s="7">
        <v>2.5</v>
      </c>
      <c r="D163" s="7">
        <v>30</v>
      </c>
      <c r="E163" s="32"/>
      <c r="F163" s="11">
        <f t="shared" si="4"/>
        <v>0</v>
      </c>
      <c r="G163" s="7">
        <v>0.2</v>
      </c>
      <c r="H163" s="15">
        <f>D163*E163*G163</f>
        <v>0</v>
      </c>
      <c r="I163" s="1"/>
    </row>
    <row r="164" spans="1:9" ht="15.6" x14ac:dyDescent="0.3">
      <c r="A164" s="2"/>
      <c r="B164" s="20" t="s">
        <v>31</v>
      </c>
      <c r="C164" s="7">
        <v>5</v>
      </c>
      <c r="D164" s="7">
        <v>30</v>
      </c>
      <c r="E164" s="32"/>
      <c r="F164" s="11">
        <f t="shared" si="4"/>
        <v>0</v>
      </c>
      <c r="G164" s="7">
        <v>0.2</v>
      </c>
      <c r="H164" s="15">
        <f>D164*E164*(G164*2)+(E164*13)</f>
        <v>0</v>
      </c>
      <c r="I164" s="1"/>
    </row>
    <row r="165" spans="1:9" ht="15.6" x14ac:dyDescent="0.3">
      <c r="A165" s="2"/>
      <c r="B165" s="5" t="s">
        <v>9</v>
      </c>
      <c r="C165" s="7">
        <v>2.5</v>
      </c>
      <c r="D165" s="7">
        <v>42.5</v>
      </c>
      <c r="E165" s="32"/>
      <c r="F165" s="11">
        <f t="shared" si="4"/>
        <v>0</v>
      </c>
      <c r="G165" s="7">
        <v>0.2</v>
      </c>
      <c r="H165" s="15">
        <f>D165*E165*G165</f>
        <v>0</v>
      </c>
      <c r="I165" s="1"/>
    </row>
    <row r="166" spans="1:9" ht="15.6" x14ac:dyDescent="0.3">
      <c r="A166" s="2"/>
      <c r="B166" s="20" t="s">
        <v>31</v>
      </c>
      <c r="C166" s="7">
        <v>5</v>
      </c>
      <c r="D166" s="7">
        <v>42.5</v>
      </c>
      <c r="E166" s="32"/>
      <c r="F166" s="11">
        <f t="shared" si="4"/>
        <v>0</v>
      </c>
      <c r="G166" s="7">
        <v>0.2</v>
      </c>
      <c r="H166" s="15">
        <f>D166*E166*(G166*2)+(E166*13)</f>
        <v>0</v>
      </c>
      <c r="I166" s="1"/>
    </row>
    <row r="167" spans="1:9" ht="15.6" x14ac:dyDescent="0.3">
      <c r="A167" s="2"/>
      <c r="B167" s="5" t="s">
        <v>9</v>
      </c>
      <c r="C167" s="7">
        <v>2.5</v>
      </c>
      <c r="D167" s="7">
        <v>50</v>
      </c>
      <c r="E167" s="32"/>
      <c r="F167" s="11">
        <f t="shared" si="4"/>
        <v>0</v>
      </c>
      <c r="G167" s="7">
        <v>0.2</v>
      </c>
      <c r="H167" s="15">
        <f>D167*E167*G167</f>
        <v>0</v>
      </c>
      <c r="I167" s="1"/>
    </row>
    <row r="168" spans="1:9" ht="15.6" x14ac:dyDescent="0.3">
      <c r="A168" s="2"/>
      <c r="B168" s="20" t="s">
        <v>31</v>
      </c>
      <c r="C168" s="7">
        <v>5</v>
      </c>
      <c r="D168" s="7">
        <v>50</v>
      </c>
      <c r="E168" s="32"/>
      <c r="F168" s="11">
        <f t="shared" si="4"/>
        <v>0</v>
      </c>
      <c r="G168" s="7">
        <v>0.2</v>
      </c>
      <c r="H168" s="15">
        <f>D168*E168*(G168*2)+(E168*13)</f>
        <v>0</v>
      </c>
      <c r="I168" s="1"/>
    </row>
    <row r="169" spans="1:9" ht="15.6" x14ac:dyDescent="0.3">
      <c r="A169" s="2"/>
      <c r="B169" s="4" t="s">
        <v>45</v>
      </c>
      <c r="C169" s="8">
        <v>1.5</v>
      </c>
      <c r="D169" s="8">
        <v>22.5</v>
      </c>
      <c r="E169" s="32"/>
      <c r="F169" s="12">
        <f t="shared" si="4"/>
        <v>0</v>
      </c>
      <c r="G169" s="8">
        <v>0.2</v>
      </c>
      <c r="H169" s="16">
        <f>D169*E169*G169</f>
        <v>0</v>
      </c>
      <c r="I169" s="1"/>
    </row>
    <row r="170" spans="1:9" ht="15.6" x14ac:dyDescent="0.3">
      <c r="A170" s="2"/>
      <c r="B170" s="20" t="s">
        <v>46</v>
      </c>
      <c r="C170" s="8">
        <v>3</v>
      </c>
      <c r="D170" s="8">
        <v>22.5</v>
      </c>
      <c r="E170" s="32"/>
      <c r="F170" s="12">
        <f t="shared" si="4"/>
        <v>0</v>
      </c>
      <c r="G170" s="8">
        <v>0.2</v>
      </c>
      <c r="H170" s="16">
        <f>D170*E170*(G170*2)+(E170*13)</f>
        <v>0</v>
      </c>
      <c r="I170" s="1"/>
    </row>
    <row r="171" spans="1:9" ht="15.6" x14ac:dyDescent="0.3">
      <c r="A171" s="2"/>
      <c r="B171" s="4" t="s">
        <v>45</v>
      </c>
      <c r="C171" s="8">
        <v>1.5</v>
      </c>
      <c r="D171" s="8">
        <v>30</v>
      </c>
      <c r="E171" s="32"/>
      <c r="F171" s="12">
        <f t="shared" si="4"/>
        <v>0</v>
      </c>
      <c r="G171" s="8">
        <v>0.2</v>
      </c>
      <c r="H171" s="16">
        <f>D171*E171*G171</f>
        <v>0</v>
      </c>
      <c r="I171" s="1"/>
    </row>
    <row r="172" spans="1:9" ht="15.6" x14ac:dyDescent="0.3">
      <c r="A172" s="2"/>
      <c r="B172" s="20" t="s">
        <v>46</v>
      </c>
      <c r="C172" s="8">
        <v>3</v>
      </c>
      <c r="D172" s="8">
        <v>30</v>
      </c>
      <c r="E172" s="32"/>
      <c r="F172" s="12">
        <f t="shared" si="4"/>
        <v>0</v>
      </c>
      <c r="G172" s="8">
        <v>0.2</v>
      </c>
      <c r="H172" s="16">
        <f>D172*E172*(G172*2)+(E172*13)</f>
        <v>0</v>
      </c>
      <c r="I172" s="1"/>
    </row>
    <row r="173" spans="1:9" ht="15.6" x14ac:dyDescent="0.3">
      <c r="A173" s="2"/>
      <c r="B173" s="4" t="s">
        <v>45</v>
      </c>
      <c r="C173" s="8">
        <v>1.5</v>
      </c>
      <c r="D173" s="8">
        <v>42.5</v>
      </c>
      <c r="E173" s="32"/>
      <c r="F173" s="12">
        <f t="shared" si="4"/>
        <v>0</v>
      </c>
      <c r="G173" s="8">
        <v>0.2</v>
      </c>
      <c r="H173" s="16">
        <f>D173*E173*G173</f>
        <v>0</v>
      </c>
      <c r="I173" s="1"/>
    </row>
    <row r="174" spans="1:9" ht="15.6" x14ac:dyDescent="0.3">
      <c r="A174" s="2"/>
      <c r="B174" s="20" t="s">
        <v>46</v>
      </c>
      <c r="C174" s="8">
        <v>3</v>
      </c>
      <c r="D174" s="8">
        <v>42.5</v>
      </c>
      <c r="E174" s="32"/>
      <c r="F174" s="12">
        <f t="shared" si="4"/>
        <v>0</v>
      </c>
      <c r="G174" s="8">
        <v>0.2</v>
      </c>
      <c r="H174" s="16">
        <f>D174*E174*(G174*2)+(E174*13)</f>
        <v>0</v>
      </c>
      <c r="I174" s="1"/>
    </row>
    <row r="175" spans="1:9" ht="15.6" x14ac:dyDescent="0.3">
      <c r="A175" s="2"/>
      <c r="B175" s="4" t="s">
        <v>45</v>
      </c>
      <c r="C175" s="8">
        <v>1.5</v>
      </c>
      <c r="D175" s="8">
        <v>50</v>
      </c>
      <c r="E175" s="32"/>
      <c r="F175" s="12">
        <f t="shared" si="4"/>
        <v>0</v>
      </c>
      <c r="G175" s="8">
        <v>0.2</v>
      </c>
      <c r="H175" s="16">
        <f>D175*E175*G175</f>
        <v>0</v>
      </c>
      <c r="I175" s="1"/>
    </row>
    <row r="176" spans="1:9" ht="15.6" x14ac:dyDescent="0.3">
      <c r="A176" s="2"/>
      <c r="B176" s="20" t="s">
        <v>46</v>
      </c>
      <c r="C176" s="8">
        <v>3</v>
      </c>
      <c r="D176" s="8">
        <v>50</v>
      </c>
      <c r="E176" s="32"/>
      <c r="F176" s="12">
        <f t="shared" si="4"/>
        <v>0</v>
      </c>
      <c r="G176" s="8">
        <v>0.2</v>
      </c>
      <c r="H176" s="16">
        <f>D176*E176*(G176*2)+(E176*13)</f>
        <v>0</v>
      </c>
      <c r="I176" s="1"/>
    </row>
    <row r="177" spans="1:9" ht="15.6" x14ac:dyDescent="0.3">
      <c r="A177" s="2"/>
      <c r="B177" s="5" t="s">
        <v>10</v>
      </c>
      <c r="C177" s="7">
        <v>1</v>
      </c>
      <c r="D177" s="7">
        <v>22.5</v>
      </c>
      <c r="E177" s="32"/>
      <c r="F177" s="11">
        <f t="shared" si="4"/>
        <v>0</v>
      </c>
      <c r="G177" s="7">
        <v>7.0000000000000007E-2</v>
      </c>
      <c r="H177" s="15">
        <f>D177*E177*G177</f>
        <v>0</v>
      </c>
      <c r="I177" s="1"/>
    </row>
    <row r="178" spans="1:9" ht="15.6" x14ac:dyDescent="0.3">
      <c r="A178" s="2"/>
      <c r="B178" s="20" t="s">
        <v>32</v>
      </c>
      <c r="C178" s="7">
        <v>3</v>
      </c>
      <c r="D178" s="7">
        <v>22.5</v>
      </c>
      <c r="E178" s="32"/>
      <c r="F178" s="11">
        <f t="shared" si="4"/>
        <v>0</v>
      </c>
      <c r="G178" s="7">
        <v>7.0000000000000007E-2</v>
      </c>
      <c r="H178" s="15">
        <f>D178*E178*(G178*3)+(E178*15)</f>
        <v>0</v>
      </c>
      <c r="I178" s="1"/>
    </row>
    <row r="179" spans="1:9" ht="15.6" x14ac:dyDescent="0.3">
      <c r="A179" s="2"/>
      <c r="B179" s="5" t="s">
        <v>10</v>
      </c>
      <c r="C179" s="7">
        <v>1</v>
      </c>
      <c r="D179" s="7">
        <v>30</v>
      </c>
      <c r="E179" s="32"/>
      <c r="F179" s="11">
        <f t="shared" si="4"/>
        <v>0</v>
      </c>
      <c r="G179" s="7">
        <v>7.0000000000000007E-2</v>
      </c>
      <c r="H179" s="15">
        <f>D179*E179*G179</f>
        <v>0</v>
      </c>
      <c r="I179" s="1"/>
    </row>
    <row r="180" spans="1:9" ht="15.6" x14ac:dyDescent="0.3">
      <c r="A180" s="2"/>
      <c r="B180" s="20" t="s">
        <v>32</v>
      </c>
      <c r="C180" s="7">
        <v>3</v>
      </c>
      <c r="D180" s="7">
        <v>30</v>
      </c>
      <c r="E180" s="32"/>
      <c r="F180" s="11">
        <f t="shared" si="4"/>
        <v>0</v>
      </c>
      <c r="G180" s="7">
        <v>7.0000000000000007E-2</v>
      </c>
      <c r="H180" s="15">
        <f>D180*E180*(G180*3)+(E180*15)</f>
        <v>0</v>
      </c>
      <c r="I180" s="1"/>
    </row>
    <row r="181" spans="1:9" ht="15.6" x14ac:dyDescent="0.3">
      <c r="A181" s="2"/>
      <c r="B181" s="5" t="s">
        <v>10</v>
      </c>
      <c r="C181" s="7">
        <v>1</v>
      </c>
      <c r="D181" s="7">
        <v>42.5</v>
      </c>
      <c r="E181" s="32"/>
      <c r="F181" s="11">
        <f t="shared" si="4"/>
        <v>0</v>
      </c>
      <c r="G181" s="7">
        <v>7.0000000000000007E-2</v>
      </c>
      <c r="H181" s="15">
        <f>D181*E181*G181</f>
        <v>0</v>
      </c>
      <c r="I181" s="1"/>
    </row>
    <row r="182" spans="1:9" ht="15.6" x14ac:dyDescent="0.3">
      <c r="A182" s="2"/>
      <c r="B182" s="20" t="s">
        <v>32</v>
      </c>
      <c r="C182" s="7">
        <v>3</v>
      </c>
      <c r="D182" s="7">
        <v>42.5</v>
      </c>
      <c r="E182" s="32"/>
      <c r="F182" s="11">
        <f t="shared" si="4"/>
        <v>0</v>
      </c>
      <c r="G182" s="7">
        <v>7.0000000000000007E-2</v>
      </c>
      <c r="H182" s="15">
        <f>D182*E182*(G182*3)+(E182*15)</f>
        <v>0</v>
      </c>
      <c r="I182" s="1"/>
    </row>
    <row r="183" spans="1:9" ht="15.6" x14ac:dyDescent="0.3">
      <c r="A183" s="2"/>
      <c r="B183" s="5" t="s">
        <v>10</v>
      </c>
      <c r="C183" s="7">
        <v>1</v>
      </c>
      <c r="D183" s="7">
        <v>50</v>
      </c>
      <c r="E183" s="32"/>
      <c r="F183" s="11">
        <f t="shared" si="4"/>
        <v>0</v>
      </c>
      <c r="G183" s="7">
        <v>7.0000000000000007E-2</v>
      </c>
      <c r="H183" s="15">
        <f>D183*E183*G183</f>
        <v>0</v>
      </c>
      <c r="I183" s="1"/>
    </row>
    <row r="184" spans="1:9" ht="15.6" x14ac:dyDescent="0.3">
      <c r="A184" s="2"/>
      <c r="B184" s="20" t="s">
        <v>32</v>
      </c>
      <c r="C184" s="7">
        <v>3</v>
      </c>
      <c r="D184" s="7">
        <v>50</v>
      </c>
      <c r="E184" s="32"/>
      <c r="F184" s="11">
        <f t="shared" si="4"/>
        <v>0</v>
      </c>
      <c r="G184" s="7">
        <v>7.0000000000000007E-2</v>
      </c>
      <c r="H184" s="15">
        <f>D184*E184*(G184*3)+(E184*15)</f>
        <v>0</v>
      </c>
      <c r="I184" s="1"/>
    </row>
    <row r="185" spans="1:9" ht="15.6" x14ac:dyDescent="0.3">
      <c r="A185" s="2"/>
      <c r="B185" s="6" t="s">
        <v>11</v>
      </c>
      <c r="C185" s="9">
        <v>1</v>
      </c>
      <c r="D185" s="9">
        <v>22.5</v>
      </c>
      <c r="E185" s="32"/>
      <c r="F185" s="13">
        <f t="shared" si="4"/>
        <v>0</v>
      </c>
      <c r="G185" s="9">
        <v>0.06</v>
      </c>
      <c r="H185" s="17">
        <f>D185*E185*G185</f>
        <v>0</v>
      </c>
      <c r="I185" s="1"/>
    </row>
    <row r="186" spans="1:9" ht="15.6" x14ac:dyDescent="0.3">
      <c r="A186" s="2"/>
      <c r="B186" s="6" t="s">
        <v>11</v>
      </c>
      <c r="C186" s="9">
        <v>1</v>
      </c>
      <c r="D186" s="9">
        <v>30</v>
      </c>
      <c r="E186" s="32"/>
      <c r="F186" s="13">
        <f t="shared" si="4"/>
        <v>0</v>
      </c>
      <c r="G186" s="9">
        <v>0.06</v>
      </c>
      <c r="H186" s="17">
        <f>D186*E186*G186</f>
        <v>0</v>
      </c>
      <c r="I186" s="1"/>
    </row>
    <row r="187" spans="1:9" ht="15.6" x14ac:dyDescent="0.3">
      <c r="A187" s="2"/>
      <c r="B187" s="6" t="s">
        <v>11</v>
      </c>
      <c r="C187" s="9">
        <v>1</v>
      </c>
      <c r="D187" s="9">
        <v>40.200000000000003</v>
      </c>
      <c r="E187" s="32"/>
      <c r="F187" s="13">
        <f t="shared" si="4"/>
        <v>0</v>
      </c>
      <c r="G187" s="9">
        <v>0.06</v>
      </c>
      <c r="H187" s="17">
        <f>D187*E187*G187</f>
        <v>0</v>
      </c>
      <c r="I187" s="1"/>
    </row>
    <row r="188" spans="1:9" ht="16.2" thickBot="1" x14ac:dyDescent="0.35">
      <c r="A188" s="2"/>
      <c r="B188" s="6" t="s">
        <v>11</v>
      </c>
      <c r="C188" s="9">
        <v>1</v>
      </c>
      <c r="D188" s="9">
        <v>50</v>
      </c>
      <c r="E188" s="33"/>
      <c r="F188" s="14">
        <f t="shared" si="4"/>
        <v>0</v>
      </c>
      <c r="G188" s="9">
        <v>0.06</v>
      </c>
      <c r="H188" s="18">
        <f>D188*E188*G188</f>
        <v>0</v>
      </c>
      <c r="I188" s="1"/>
    </row>
    <row r="189" spans="1:9" ht="16.2" thickBot="1" x14ac:dyDescent="0.35">
      <c r="A189" s="2"/>
      <c r="B189" s="39" t="s">
        <v>72</v>
      </c>
      <c r="C189" s="919" t="s">
        <v>47</v>
      </c>
      <c r="D189" s="920"/>
      <c r="E189" s="22">
        <f>SUM(E161+E162*2+E163+E164*2+E165+E166*2+E167+E168*2+E169+E170*2+E171+E172*2+E173+E174*2+E175+E176*2+E177+E178*3+E179+E180*3+E181+E182*3+E183+E184*3+E185+E186+E187+E188)</f>
        <v>0</v>
      </c>
      <c r="F189" s="21">
        <f>SUM(F161+F162+F163+F164+F165+F166+F167+F168+F169+F170+F171+F172+F173+F174+F175+F176+F177+F178+F179+F180+F181+F182+F183+F184+F185+F186+F187+F188)</f>
        <v>0</v>
      </c>
      <c r="G189" s="34" t="s">
        <v>75</v>
      </c>
      <c r="H189" s="35">
        <f>SUM(H161:H188)*15%+SUM(H161:H188)</f>
        <v>0</v>
      </c>
      <c r="I189" s="1"/>
    </row>
    <row r="190" spans="1:9" x14ac:dyDescent="0.3">
      <c r="A190" s="1"/>
      <c r="B190" s="929" t="s">
        <v>50</v>
      </c>
      <c r="C190" s="929"/>
      <c r="D190" s="929"/>
      <c r="E190" s="929"/>
      <c r="F190" s="929"/>
      <c r="G190" s="929"/>
      <c r="H190" s="929"/>
      <c r="I190" s="1"/>
    </row>
    <row r="191" spans="1:9" ht="15.6" x14ac:dyDescent="0.3">
      <c r="A191" s="2"/>
      <c r="B191" s="921" t="s">
        <v>40</v>
      </c>
      <c r="C191" s="921"/>
      <c r="D191" s="921"/>
      <c r="E191" s="921"/>
      <c r="F191" s="921"/>
      <c r="G191" s="921"/>
      <c r="H191" s="921"/>
      <c r="I191" s="2"/>
    </row>
    <row r="192" spans="1:9" ht="40.200000000000003" x14ac:dyDescent="0.3">
      <c r="A192" s="2"/>
      <c r="B192" s="31" t="s">
        <v>55</v>
      </c>
      <c r="C192" s="20" t="s">
        <v>8</v>
      </c>
      <c r="D192" s="19" t="s">
        <v>41</v>
      </c>
      <c r="E192" s="19" t="s">
        <v>49</v>
      </c>
      <c r="F192" s="19" t="s">
        <v>42</v>
      </c>
      <c r="G192" s="20" t="s">
        <v>43</v>
      </c>
      <c r="H192" s="19" t="s">
        <v>44</v>
      </c>
      <c r="I192" s="2"/>
    </row>
    <row r="193" spans="1:9" ht="15.6" x14ac:dyDescent="0.3">
      <c r="A193" s="2"/>
      <c r="B193" s="5" t="s">
        <v>9</v>
      </c>
      <c r="C193" s="7">
        <v>2.5</v>
      </c>
      <c r="D193" s="7">
        <v>22.5</v>
      </c>
      <c r="E193" s="32"/>
      <c r="F193" s="11">
        <f t="shared" ref="F193:F220" si="5">E193*C193</f>
        <v>0</v>
      </c>
      <c r="G193" s="7">
        <v>0.2</v>
      </c>
      <c r="H193" s="15">
        <f>D193*E193*G193</f>
        <v>0</v>
      </c>
      <c r="I193" s="1"/>
    </row>
    <row r="194" spans="1:9" ht="15.6" x14ac:dyDescent="0.3">
      <c r="A194" s="2"/>
      <c r="B194" s="20" t="s">
        <v>31</v>
      </c>
      <c r="C194" s="7">
        <v>5</v>
      </c>
      <c r="D194" s="7">
        <v>22.5</v>
      </c>
      <c r="E194" s="32"/>
      <c r="F194" s="11">
        <f t="shared" si="5"/>
        <v>0</v>
      </c>
      <c r="G194" s="7">
        <v>0.2</v>
      </c>
      <c r="H194" s="15">
        <f>D194*E194*(G194*2)+(E194*13)</f>
        <v>0</v>
      </c>
      <c r="I194" s="1"/>
    </row>
    <row r="195" spans="1:9" ht="15.6" x14ac:dyDescent="0.3">
      <c r="A195" s="2"/>
      <c r="B195" s="5" t="s">
        <v>9</v>
      </c>
      <c r="C195" s="7">
        <v>2.5</v>
      </c>
      <c r="D195" s="7">
        <v>30</v>
      </c>
      <c r="E195" s="32"/>
      <c r="F195" s="11">
        <f t="shared" si="5"/>
        <v>0</v>
      </c>
      <c r="G195" s="7">
        <v>0.2</v>
      </c>
      <c r="H195" s="15">
        <f>D195*E195*G195</f>
        <v>0</v>
      </c>
      <c r="I195" s="1"/>
    </row>
    <row r="196" spans="1:9" ht="15.6" x14ac:dyDescent="0.3">
      <c r="A196" s="2"/>
      <c r="B196" s="20" t="s">
        <v>31</v>
      </c>
      <c r="C196" s="7">
        <v>5</v>
      </c>
      <c r="D196" s="7">
        <v>30</v>
      </c>
      <c r="E196" s="32"/>
      <c r="F196" s="11">
        <f t="shared" si="5"/>
        <v>0</v>
      </c>
      <c r="G196" s="7">
        <v>0.2</v>
      </c>
      <c r="H196" s="15">
        <f>D196*E196*(G196*2)+(E196*13)</f>
        <v>0</v>
      </c>
      <c r="I196" s="1"/>
    </row>
    <row r="197" spans="1:9" ht="15.6" x14ac:dyDescent="0.3">
      <c r="A197" s="2"/>
      <c r="B197" s="5" t="s">
        <v>9</v>
      </c>
      <c r="C197" s="7">
        <v>2.5</v>
      </c>
      <c r="D197" s="7">
        <v>42.5</v>
      </c>
      <c r="E197" s="32"/>
      <c r="F197" s="11">
        <f t="shared" si="5"/>
        <v>0</v>
      </c>
      <c r="G197" s="7">
        <v>0.2</v>
      </c>
      <c r="H197" s="15">
        <f>D197*E197*G197</f>
        <v>0</v>
      </c>
      <c r="I197" s="1"/>
    </row>
    <row r="198" spans="1:9" ht="15.6" x14ac:dyDescent="0.3">
      <c r="A198" s="2"/>
      <c r="B198" s="20" t="s">
        <v>31</v>
      </c>
      <c r="C198" s="7">
        <v>5</v>
      </c>
      <c r="D198" s="7">
        <v>42.5</v>
      </c>
      <c r="E198" s="32"/>
      <c r="F198" s="11">
        <f t="shared" si="5"/>
        <v>0</v>
      </c>
      <c r="G198" s="7">
        <v>0.2</v>
      </c>
      <c r="H198" s="15">
        <f>D198*E198*(G198*2)+(E198*13)</f>
        <v>0</v>
      </c>
      <c r="I198" s="1"/>
    </row>
    <row r="199" spans="1:9" ht="15.6" x14ac:dyDescent="0.3">
      <c r="A199" s="2"/>
      <c r="B199" s="5" t="s">
        <v>9</v>
      </c>
      <c r="C199" s="7">
        <v>2.5</v>
      </c>
      <c r="D199" s="7">
        <v>50</v>
      </c>
      <c r="E199" s="32"/>
      <c r="F199" s="11">
        <f t="shared" si="5"/>
        <v>0</v>
      </c>
      <c r="G199" s="7">
        <v>0.2</v>
      </c>
      <c r="H199" s="15">
        <f>D199*E199*G199</f>
        <v>0</v>
      </c>
      <c r="I199" s="1"/>
    </row>
    <row r="200" spans="1:9" ht="15.6" x14ac:dyDescent="0.3">
      <c r="A200" s="2"/>
      <c r="B200" s="20" t="s">
        <v>31</v>
      </c>
      <c r="C200" s="7">
        <v>5</v>
      </c>
      <c r="D200" s="7">
        <v>50</v>
      </c>
      <c r="E200" s="32"/>
      <c r="F200" s="11">
        <f t="shared" si="5"/>
        <v>0</v>
      </c>
      <c r="G200" s="7">
        <v>0.2</v>
      </c>
      <c r="H200" s="15">
        <f>D200*E200*(G200*2)+(E200*13)</f>
        <v>0</v>
      </c>
      <c r="I200" s="1"/>
    </row>
    <row r="201" spans="1:9" ht="15.6" x14ac:dyDescent="0.3">
      <c r="A201" s="2"/>
      <c r="B201" s="4" t="s">
        <v>45</v>
      </c>
      <c r="C201" s="8">
        <v>1.5</v>
      </c>
      <c r="D201" s="8">
        <v>22.5</v>
      </c>
      <c r="E201" s="32"/>
      <c r="F201" s="12">
        <f t="shared" si="5"/>
        <v>0</v>
      </c>
      <c r="G201" s="8">
        <v>0.2</v>
      </c>
      <c r="H201" s="16">
        <f>D201*E201*G201</f>
        <v>0</v>
      </c>
      <c r="I201" s="1"/>
    </row>
    <row r="202" spans="1:9" ht="15.6" x14ac:dyDescent="0.3">
      <c r="A202" s="2"/>
      <c r="B202" s="20" t="s">
        <v>46</v>
      </c>
      <c r="C202" s="8">
        <v>3</v>
      </c>
      <c r="D202" s="8">
        <v>22.5</v>
      </c>
      <c r="E202" s="32"/>
      <c r="F202" s="12">
        <f t="shared" si="5"/>
        <v>0</v>
      </c>
      <c r="G202" s="8">
        <v>0.2</v>
      </c>
      <c r="H202" s="16">
        <f>D202*E202*(G202*2)+(E202*13)</f>
        <v>0</v>
      </c>
      <c r="I202" s="1"/>
    </row>
    <row r="203" spans="1:9" ht="15.6" x14ac:dyDescent="0.3">
      <c r="A203" s="2"/>
      <c r="B203" s="4" t="s">
        <v>45</v>
      </c>
      <c r="C203" s="8">
        <v>1.5</v>
      </c>
      <c r="D203" s="8">
        <v>30</v>
      </c>
      <c r="E203" s="32"/>
      <c r="F203" s="12">
        <f t="shared" si="5"/>
        <v>0</v>
      </c>
      <c r="G203" s="8">
        <v>0.2</v>
      </c>
      <c r="H203" s="16">
        <f>D203*E203*G203</f>
        <v>0</v>
      </c>
      <c r="I203" s="1"/>
    </row>
    <row r="204" spans="1:9" ht="15.6" x14ac:dyDescent="0.3">
      <c r="A204" s="2"/>
      <c r="B204" s="20" t="s">
        <v>46</v>
      </c>
      <c r="C204" s="8">
        <v>3</v>
      </c>
      <c r="D204" s="8">
        <v>30</v>
      </c>
      <c r="E204" s="32"/>
      <c r="F204" s="12">
        <f t="shared" si="5"/>
        <v>0</v>
      </c>
      <c r="G204" s="8">
        <v>0.2</v>
      </c>
      <c r="H204" s="16">
        <f>D204*E204*(G204*2)+(E204*13)</f>
        <v>0</v>
      </c>
      <c r="I204" s="1"/>
    </row>
    <row r="205" spans="1:9" ht="15.6" x14ac:dyDescent="0.3">
      <c r="A205" s="2"/>
      <c r="B205" s="4" t="s">
        <v>45</v>
      </c>
      <c r="C205" s="8">
        <v>1.5</v>
      </c>
      <c r="D205" s="8">
        <v>42.5</v>
      </c>
      <c r="E205" s="32"/>
      <c r="F205" s="12">
        <f t="shared" si="5"/>
        <v>0</v>
      </c>
      <c r="G205" s="8">
        <v>0.2</v>
      </c>
      <c r="H205" s="16">
        <f>D205*E205*G205</f>
        <v>0</v>
      </c>
      <c r="I205" s="1"/>
    </row>
    <row r="206" spans="1:9" ht="15.6" x14ac:dyDescent="0.3">
      <c r="A206" s="2"/>
      <c r="B206" s="20" t="s">
        <v>46</v>
      </c>
      <c r="C206" s="8">
        <v>3</v>
      </c>
      <c r="D206" s="8">
        <v>42.5</v>
      </c>
      <c r="E206" s="32"/>
      <c r="F206" s="12">
        <f t="shared" si="5"/>
        <v>0</v>
      </c>
      <c r="G206" s="8">
        <v>0.2</v>
      </c>
      <c r="H206" s="16">
        <f>D206*E206*(G206*2)+(E206*13)</f>
        <v>0</v>
      </c>
      <c r="I206" s="1"/>
    </row>
    <row r="207" spans="1:9" ht="15.6" x14ac:dyDescent="0.3">
      <c r="A207" s="2"/>
      <c r="B207" s="4" t="s">
        <v>45</v>
      </c>
      <c r="C207" s="8">
        <v>1.5</v>
      </c>
      <c r="D207" s="8">
        <v>50</v>
      </c>
      <c r="E207" s="32"/>
      <c r="F207" s="12">
        <f t="shared" si="5"/>
        <v>0</v>
      </c>
      <c r="G207" s="8">
        <v>0.2</v>
      </c>
      <c r="H207" s="16">
        <f>D207*E207*G207</f>
        <v>0</v>
      </c>
      <c r="I207" s="1"/>
    </row>
    <row r="208" spans="1:9" ht="15.6" x14ac:dyDescent="0.3">
      <c r="A208" s="2"/>
      <c r="B208" s="20" t="s">
        <v>46</v>
      </c>
      <c r="C208" s="8">
        <v>3</v>
      </c>
      <c r="D208" s="8">
        <v>50</v>
      </c>
      <c r="E208" s="32"/>
      <c r="F208" s="12">
        <f t="shared" si="5"/>
        <v>0</v>
      </c>
      <c r="G208" s="8">
        <v>0.2</v>
      </c>
      <c r="H208" s="16">
        <f>D208*E208*(G208*2)+(E208*13)</f>
        <v>0</v>
      </c>
      <c r="I208" s="1"/>
    </row>
    <row r="209" spans="1:9" ht="15.6" x14ac:dyDescent="0.3">
      <c r="A209" s="2"/>
      <c r="B209" s="5" t="s">
        <v>10</v>
      </c>
      <c r="C209" s="7">
        <v>1</v>
      </c>
      <c r="D209" s="7">
        <v>22.5</v>
      </c>
      <c r="E209" s="32"/>
      <c r="F209" s="11">
        <f t="shared" si="5"/>
        <v>0</v>
      </c>
      <c r="G209" s="7">
        <v>7.0000000000000007E-2</v>
      </c>
      <c r="H209" s="15">
        <f>D209*E209*G209</f>
        <v>0</v>
      </c>
      <c r="I209" s="1"/>
    </row>
    <row r="210" spans="1:9" ht="15.6" x14ac:dyDescent="0.3">
      <c r="A210" s="2"/>
      <c r="B210" s="20" t="s">
        <v>32</v>
      </c>
      <c r="C210" s="7">
        <v>3</v>
      </c>
      <c r="D210" s="7">
        <v>22.5</v>
      </c>
      <c r="E210" s="32"/>
      <c r="F210" s="11">
        <f t="shared" si="5"/>
        <v>0</v>
      </c>
      <c r="G210" s="7">
        <v>7.0000000000000007E-2</v>
      </c>
      <c r="H210" s="15">
        <f>D210*E210*(G210*3)+(E210*15)</f>
        <v>0</v>
      </c>
      <c r="I210" s="1"/>
    </row>
    <row r="211" spans="1:9" ht="15.6" x14ac:dyDescent="0.3">
      <c r="A211" s="2"/>
      <c r="B211" s="5" t="s">
        <v>10</v>
      </c>
      <c r="C211" s="7">
        <v>1</v>
      </c>
      <c r="D211" s="7">
        <v>30</v>
      </c>
      <c r="E211" s="32"/>
      <c r="F211" s="11">
        <f t="shared" si="5"/>
        <v>0</v>
      </c>
      <c r="G211" s="7">
        <v>7.0000000000000007E-2</v>
      </c>
      <c r="H211" s="15">
        <f>D211*E211*G211</f>
        <v>0</v>
      </c>
      <c r="I211" s="1"/>
    </row>
    <row r="212" spans="1:9" ht="15.6" x14ac:dyDescent="0.3">
      <c r="A212" s="2"/>
      <c r="B212" s="20" t="s">
        <v>32</v>
      </c>
      <c r="C212" s="7">
        <v>3</v>
      </c>
      <c r="D212" s="7">
        <v>30</v>
      </c>
      <c r="E212" s="32"/>
      <c r="F212" s="11">
        <f t="shared" si="5"/>
        <v>0</v>
      </c>
      <c r="G212" s="7">
        <v>7.0000000000000007E-2</v>
      </c>
      <c r="H212" s="15">
        <f>D212*E212*(G212*3)+(E212*15)</f>
        <v>0</v>
      </c>
      <c r="I212" s="1"/>
    </row>
    <row r="213" spans="1:9" ht="15.6" x14ac:dyDescent="0.3">
      <c r="A213" s="2"/>
      <c r="B213" s="5" t="s">
        <v>10</v>
      </c>
      <c r="C213" s="7">
        <v>1</v>
      </c>
      <c r="D213" s="7">
        <v>42.5</v>
      </c>
      <c r="E213" s="32"/>
      <c r="F213" s="11">
        <f t="shared" si="5"/>
        <v>0</v>
      </c>
      <c r="G213" s="7">
        <v>7.0000000000000007E-2</v>
      </c>
      <c r="H213" s="15">
        <f>D213*E213*G213</f>
        <v>0</v>
      </c>
      <c r="I213" s="1"/>
    </row>
    <row r="214" spans="1:9" ht="15.6" x14ac:dyDescent="0.3">
      <c r="A214" s="2"/>
      <c r="B214" s="20" t="s">
        <v>32</v>
      </c>
      <c r="C214" s="7">
        <v>3</v>
      </c>
      <c r="D214" s="7">
        <v>42.5</v>
      </c>
      <c r="E214" s="32"/>
      <c r="F214" s="11">
        <f t="shared" si="5"/>
        <v>0</v>
      </c>
      <c r="G214" s="7">
        <v>7.0000000000000007E-2</v>
      </c>
      <c r="H214" s="15">
        <f>D214*E214*(G214*3)+(E214*15)</f>
        <v>0</v>
      </c>
      <c r="I214" s="1"/>
    </row>
    <row r="215" spans="1:9" ht="15.6" x14ac:dyDescent="0.3">
      <c r="A215" s="2"/>
      <c r="B215" s="5" t="s">
        <v>10</v>
      </c>
      <c r="C215" s="7">
        <v>1</v>
      </c>
      <c r="D215" s="7">
        <v>50</v>
      </c>
      <c r="E215" s="32"/>
      <c r="F215" s="11">
        <f t="shared" si="5"/>
        <v>0</v>
      </c>
      <c r="G215" s="7">
        <v>7.0000000000000007E-2</v>
      </c>
      <c r="H215" s="15">
        <f>D215*E215*G215</f>
        <v>0</v>
      </c>
      <c r="I215" s="1"/>
    </row>
    <row r="216" spans="1:9" ht="15.6" x14ac:dyDescent="0.3">
      <c r="A216" s="2"/>
      <c r="B216" s="20" t="s">
        <v>32</v>
      </c>
      <c r="C216" s="7">
        <v>3</v>
      </c>
      <c r="D216" s="7">
        <v>50</v>
      </c>
      <c r="E216" s="32"/>
      <c r="F216" s="11">
        <f t="shared" si="5"/>
        <v>0</v>
      </c>
      <c r="G216" s="7">
        <v>7.0000000000000007E-2</v>
      </c>
      <c r="H216" s="15">
        <f>D216*E216*(G216*3)+(E216*15)</f>
        <v>0</v>
      </c>
      <c r="I216" s="1"/>
    </row>
    <row r="217" spans="1:9" ht="15.6" x14ac:dyDescent="0.3">
      <c r="A217" s="2"/>
      <c r="B217" s="6" t="s">
        <v>11</v>
      </c>
      <c r="C217" s="9">
        <v>1</v>
      </c>
      <c r="D217" s="9">
        <v>22.5</v>
      </c>
      <c r="E217" s="32"/>
      <c r="F217" s="13">
        <f t="shared" si="5"/>
        <v>0</v>
      </c>
      <c r="G217" s="9">
        <v>0.06</v>
      </c>
      <c r="H217" s="17">
        <f>D217*E217*G217</f>
        <v>0</v>
      </c>
      <c r="I217" s="1"/>
    </row>
    <row r="218" spans="1:9" ht="15.6" x14ac:dyDescent="0.3">
      <c r="A218" s="2"/>
      <c r="B218" s="6" t="s">
        <v>11</v>
      </c>
      <c r="C218" s="9">
        <v>1</v>
      </c>
      <c r="D218" s="9">
        <v>30</v>
      </c>
      <c r="E218" s="32"/>
      <c r="F218" s="13">
        <f t="shared" si="5"/>
        <v>0</v>
      </c>
      <c r="G218" s="9">
        <v>0.06</v>
      </c>
      <c r="H218" s="17">
        <f>D218*E218*G218</f>
        <v>0</v>
      </c>
      <c r="I218" s="1"/>
    </row>
    <row r="219" spans="1:9" ht="15.6" x14ac:dyDescent="0.3">
      <c r="A219" s="2"/>
      <c r="B219" s="6" t="s">
        <v>11</v>
      </c>
      <c r="C219" s="9">
        <v>1</v>
      </c>
      <c r="D219" s="9">
        <v>40.200000000000003</v>
      </c>
      <c r="E219" s="32"/>
      <c r="F219" s="13">
        <f t="shared" si="5"/>
        <v>0</v>
      </c>
      <c r="G219" s="9">
        <v>0.06</v>
      </c>
      <c r="H219" s="17">
        <f>D219*E219*G219</f>
        <v>0</v>
      </c>
      <c r="I219" s="1"/>
    </row>
    <row r="220" spans="1:9" ht="16.2" thickBot="1" x14ac:dyDescent="0.35">
      <c r="A220" s="2"/>
      <c r="B220" s="6" t="s">
        <v>11</v>
      </c>
      <c r="C220" s="9">
        <v>1</v>
      </c>
      <c r="D220" s="9">
        <v>50</v>
      </c>
      <c r="E220" s="33"/>
      <c r="F220" s="14">
        <f t="shared" si="5"/>
        <v>0</v>
      </c>
      <c r="G220" s="9">
        <v>0.06</v>
      </c>
      <c r="H220" s="18">
        <f>D220*E220*G220</f>
        <v>0</v>
      </c>
      <c r="I220" s="1"/>
    </row>
    <row r="221" spans="1:9" ht="16.2" thickBot="1" x14ac:dyDescent="0.35">
      <c r="A221" s="2"/>
      <c r="B221" s="39" t="s">
        <v>72</v>
      </c>
      <c r="C221" s="919" t="s">
        <v>47</v>
      </c>
      <c r="D221" s="920"/>
      <c r="E221" s="22">
        <f>SUM(E193+E194*2+E195+E196*2+E197+E198*2+E199+E200*2+E201+E202*2+E203+E204*2+E205+E206*2+E207+E208*2+E209+E210*3+E211+E212*3+E213+E214*3+E215+E216*3+E217+E218+E219+E220)</f>
        <v>0</v>
      </c>
      <c r="F221" s="21">
        <f>SUM(F193+F194+F195+F196+F197+F198+F199+F200+F201+F202+F203+F204+F205+F206+F207+F208+F209+F210+F211+F212+F213+F214+F215+F216+F217+F218+F219+F220)</f>
        <v>0</v>
      </c>
      <c r="G221" s="34" t="s">
        <v>75</v>
      </c>
      <c r="H221" s="35">
        <f>SUM(H193:H220)*15%+SUM(H193:H220)</f>
        <v>0</v>
      </c>
      <c r="I221" s="1"/>
    </row>
    <row r="222" spans="1:9" x14ac:dyDescent="0.3">
      <c r="A222" s="1"/>
      <c r="B222" s="929" t="s">
        <v>50</v>
      </c>
      <c r="C222" s="929"/>
      <c r="D222" s="929"/>
      <c r="E222" s="929"/>
      <c r="F222" s="929"/>
      <c r="G222" s="929"/>
      <c r="H222" s="929"/>
      <c r="I222" s="1"/>
    </row>
  </sheetData>
  <sheetProtection password="C5BD" sheet="1" objects="1" scenarios="1"/>
  <mergeCells count="24">
    <mergeCell ref="B190:H190"/>
    <mergeCell ref="B191:H191"/>
    <mergeCell ref="C221:D221"/>
    <mergeCell ref="B222:H222"/>
    <mergeCell ref="B27:H27"/>
    <mergeCell ref="B126:H126"/>
    <mergeCell ref="B127:H127"/>
    <mergeCell ref="C157:D157"/>
    <mergeCell ref="B158:H158"/>
    <mergeCell ref="B159:H159"/>
    <mergeCell ref="C189:D189"/>
    <mergeCell ref="B62:H62"/>
    <mergeCell ref="B63:H63"/>
    <mergeCell ref="C93:D93"/>
    <mergeCell ref="B94:H94"/>
    <mergeCell ref="B95:H95"/>
    <mergeCell ref="C125:D125"/>
    <mergeCell ref="B31:H31"/>
    <mergeCell ref="C61:D61"/>
    <mergeCell ref="B1:H1"/>
    <mergeCell ref="B3:H3"/>
    <mergeCell ref="B28:H28"/>
    <mergeCell ref="B29:H29"/>
    <mergeCell ref="B2:H2"/>
  </mergeCells>
  <pageMargins left="0.23622047244094491" right="0.23622047244094491" top="0.74803149606299213" bottom="0.15748031496062992" header="0.31496062992125984" footer="0"/>
  <pageSetup paperSize="9" fitToHeight="0" orientation="landscape" r:id="rId1"/>
  <headerFooter>
    <oddHeader xml:space="preserve">&amp;L&amp;"Arial,Fett"&amp;10Anlage zum Antrag auf Gewährung einer Förderpauschale für die Integration eines Kindes mit Behinderung in einer Tageseinrichtung für Kinder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68"/>
  <sheetViews>
    <sheetView topLeftCell="A37" workbookViewId="0">
      <selection activeCell="G69" sqref="G69"/>
    </sheetView>
  </sheetViews>
  <sheetFormatPr baseColWidth="10" defaultRowHeight="14.4" x14ac:dyDescent="0.3"/>
  <sheetData>
    <row r="1" spans="1:1" x14ac:dyDescent="0.3">
      <c r="A1" t="s">
        <v>91</v>
      </c>
    </row>
    <row r="3" spans="1:1" x14ac:dyDescent="0.3">
      <c r="A3" t="s">
        <v>92</v>
      </c>
    </row>
    <row r="4" spans="1:1" x14ac:dyDescent="0.3">
      <c r="A4" t="s">
        <v>25</v>
      </c>
    </row>
    <row r="7" spans="1:1" x14ac:dyDescent="0.3">
      <c r="A7" t="s">
        <v>95</v>
      </c>
    </row>
    <row r="8" spans="1:1" x14ac:dyDescent="0.3">
      <c r="A8" t="s">
        <v>96</v>
      </c>
    </row>
    <row r="9" spans="1:1" x14ac:dyDescent="0.3">
      <c r="A9" t="s">
        <v>97</v>
      </c>
    </row>
    <row r="10" spans="1:1" x14ac:dyDescent="0.3">
      <c r="A10" t="s">
        <v>98</v>
      </c>
    </row>
    <row r="15" spans="1:1" ht="18" x14ac:dyDescent="0.35">
      <c r="A15" s="40" t="s">
        <v>99</v>
      </c>
    </row>
    <row r="16" spans="1:1" ht="18" x14ac:dyDescent="0.35">
      <c r="A16" s="40" t="s">
        <v>100</v>
      </c>
    </row>
    <row r="17" spans="1:1" ht="18" x14ac:dyDescent="0.35">
      <c r="A17" s="40" t="s">
        <v>101</v>
      </c>
    </row>
    <row r="18" spans="1:1" ht="18" x14ac:dyDescent="0.35">
      <c r="A18" s="40" t="s">
        <v>102</v>
      </c>
    </row>
    <row r="19" spans="1:1" ht="18" x14ac:dyDescent="0.35">
      <c r="A19" s="40" t="s">
        <v>103</v>
      </c>
    </row>
    <row r="20" spans="1:1" ht="18" x14ac:dyDescent="0.35">
      <c r="A20" s="40" t="s">
        <v>104</v>
      </c>
    </row>
    <row r="21" spans="1:1" ht="18" x14ac:dyDescent="0.35">
      <c r="A21" s="40" t="s">
        <v>105</v>
      </c>
    </row>
    <row r="22" spans="1:1" ht="18" x14ac:dyDescent="0.35">
      <c r="A22" s="40" t="s">
        <v>106</v>
      </c>
    </row>
    <row r="23" spans="1:1" ht="18" x14ac:dyDescent="0.35">
      <c r="A23" s="40" t="s">
        <v>107</v>
      </c>
    </row>
    <row r="24" spans="1:1" ht="18" x14ac:dyDescent="0.35">
      <c r="A24" s="40" t="s">
        <v>108</v>
      </c>
    </row>
    <row r="25" spans="1:1" ht="18" x14ac:dyDescent="0.35">
      <c r="A25" s="40" t="s">
        <v>109</v>
      </c>
    </row>
    <row r="26" spans="1:1" ht="18" x14ac:dyDescent="0.35">
      <c r="A26" s="40" t="s">
        <v>110</v>
      </c>
    </row>
    <row r="27" spans="1:1" ht="18" x14ac:dyDescent="0.35">
      <c r="A27" s="40" t="s">
        <v>111</v>
      </c>
    </row>
    <row r="28" spans="1:1" ht="18" x14ac:dyDescent="0.35">
      <c r="A28" s="40" t="s">
        <v>112</v>
      </c>
    </row>
    <row r="29" spans="1:1" ht="18" x14ac:dyDescent="0.35">
      <c r="A29" s="40" t="s">
        <v>113</v>
      </c>
    </row>
    <row r="30" spans="1:1" ht="18" x14ac:dyDescent="0.35">
      <c r="A30" s="40"/>
    </row>
    <row r="31" spans="1:1" ht="18" x14ac:dyDescent="0.35">
      <c r="A31" s="40" t="s">
        <v>117</v>
      </c>
    </row>
    <row r="32" spans="1:1" ht="18" x14ac:dyDescent="0.35">
      <c r="A32" s="40" t="s">
        <v>114</v>
      </c>
    </row>
    <row r="33" spans="1:2" ht="18" x14ac:dyDescent="0.35">
      <c r="A33" s="40" t="s">
        <v>115</v>
      </c>
    </row>
    <row r="34" spans="1:2" ht="18" x14ac:dyDescent="0.35">
      <c r="A34" s="40" t="s">
        <v>116</v>
      </c>
    </row>
    <row r="37" spans="1:2" x14ac:dyDescent="0.3">
      <c r="A37">
        <v>22.5</v>
      </c>
    </row>
    <row r="38" spans="1:2" x14ac:dyDescent="0.3">
      <c r="A38">
        <v>30</v>
      </c>
    </row>
    <row r="39" spans="1:2" x14ac:dyDescent="0.3">
      <c r="A39">
        <v>42.5</v>
      </c>
    </row>
    <row r="40" spans="1:2" x14ac:dyDescent="0.3">
      <c r="A40">
        <v>50</v>
      </c>
    </row>
    <row r="45" spans="1:2" x14ac:dyDescent="0.3">
      <c r="A45" t="s">
        <v>119</v>
      </c>
    </row>
    <row r="47" spans="1:2" x14ac:dyDescent="0.3">
      <c r="A47" t="s">
        <v>120</v>
      </c>
      <c r="B47" t="e">
        <f>SUM('Stammdaten Integration'!#REF!)</f>
        <v>#REF!</v>
      </c>
    </row>
    <row r="48" spans="1:2" x14ac:dyDescent="0.3">
      <c r="B48" t="e">
        <f>B47* 15%</f>
        <v>#REF!</v>
      </c>
    </row>
    <row r="49" spans="1:7" x14ac:dyDescent="0.3">
      <c r="B49" t="e">
        <f>SUM(B47:B48)</f>
        <v>#REF!</v>
      </c>
    </row>
    <row r="51" spans="1:7" x14ac:dyDescent="0.3">
      <c r="A51" t="s">
        <v>121</v>
      </c>
    </row>
    <row r="52" spans="1:7" x14ac:dyDescent="0.3">
      <c r="A52" t="s">
        <v>120</v>
      </c>
      <c r="B52" t="e">
        <f>SUM('Stammdaten Integration'!#REF!)</f>
        <v>#REF!</v>
      </c>
    </row>
    <row r="53" spans="1:7" x14ac:dyDescent="0.3">
      <c r="B53" t="e">
        <f>B52*15%</f>
        <v>#REF!</v>
      </c>
    </row>
    <row r="54" spans="1:7" x14ac:dyDescent="0.3">
      <c r="B54" t="e">
        <f>SUM(B52:B53)</f>
        <v>#REF!</v>
      </c>
    </row>
    <row r="55" spans="1:7" x14ac:dyDescent="0.3">
      <c r="A55" t="s">
        <v>122</v>
      </c>
      <c r="B55" t="e">
        <f>B49+B54</f>
        <v>#REF!</v>
      </c>
    </row>
    <row r="57" spans="1:7" x14ac:dyDescent="0.3">
      <c r="A57" t="s">
        <v>135</v>
      </c>
    </row>
    <row r="58" spans="1:7" x14ac:dyDescent="0.3">
      <c r="A58" t="s">
        <v>131</v>
      </c>
      <c r="C58" t="s">
        <v>132</v>
      </c>
      <c r="E58" t="s">
        <v>133</v>
      </c>
      <c r="G58" t="s">
        <v>134</v>
      </c>
    </row>
    <row r="59" spans="1:7" x14ac:dyDescent="0.3">
      <c r="A59" t="e">
        <f>SUM('Stammdaten Integration'!#REF!)</f>
        <v>#REF!</v>
      </c>
      <c r="C59" t="e">
        <f>SUM('Stammdaten Integration'!#REF!)</f>
        <v>#REF!</v>
      </c>
      <c r="E59" t="e">
        <f>SUM('Stammdaten Integration'!#REF!)</f>
        <v>#REF!</v>
      </c>
      <c r="G59" t="e">
        <f>SUM('Stammdaten Integration'!#REF!)</f>
        <v>#REF!</v>
      </c>
    </row>
    <row r="60" spans="1:7" x14ac:dyDescent="0.3">
      <c r="A60" t="e">
        <f>A59*15%</f>
        <v>#REF!</v>
      </c>
      <c r="C60" t="e">
        <f>C59*15%</f>
        <v>#REF!</v>
      </c>
      <c r="E60" t="e">
        <f>E59*15%</f>
        <v>#REF!</v>
      </c>
      <c r="G60" t="e">
        <f>G59*15%</f>
        <v>#REF!</v>
      </c>
    </row>
    <row r="61" spans="1:7" x14ac:dyDescent="0.3">
      <c r="A61" t="e">
        <f>SUM(A59:A60)</f>
        <v>#REF!</v>
      </c>
      <c r="C61" t="e">
        <f>SUM(C59:C60)</f>
        <v>#REF!</v>
      </c>
      <c r="E61" t="e">
        <f>SUM(E59:E60)</f>
        <v>#REF!</v>
      </c>
      <c r="G61" t="e">
        <f>SUM(G59:G60)</f>
        <v>#REF!</v>
      </c>
    </row>
    <row r="65" spans="1:7" x14ac:dyDescent="0.3">
      <c r="A65" t="s">
        <v>136</v>
      </c>
      <c r="C65" t="s">
        <v>137</v>
      </c>
      <c r="E65" t="s">
        <v>138</v>
      </c>
      <c r="G65" t="s">
        <v>139</v>
      </c>
    </row>
    <row r="66" spans="1:7" x14ac:dyDescent="0.3">
      <c r="A66" t="e">
        <f>SUM('Stammdaten Integration'!#REF!)</f>
        <v>#REF!</v>
      </c>
      <c r="C66" t="e">
        <f>SUM('Stammdaten Integration'!#REF!)</f>
        <v>#REF!</v>
      </c>
      <c r="E66" t="e">
        <f>SUM('Stammdaten Integration'!#REF!)</f>
        <v>#REF!</v>
      </c>
      <c r="G66" t="e">
        <f>SUM('Stammdaten Integration'!#REF!)</f>
        <v>#REF!</v>
      </c>
    </row>
    <row r="67" spans="1:7" x14ac:dyDescent="0.3">
      <c r="A67" t="e">
        <f>A66*15%</f>
        <v>#REF!</v>
      </c>
      <c r="C67" t="e">
        <f>C66*15%</f>
        <v>#REF!</v>
      </c>
      <c r="E67" t="e">
        <f>E66*15%</f>
        <v>#REF!</v>
      </c>
      <c r="G67" t="e">
        <f>G66*15%</f>
        <v>#REF!</v>
      </c>
    </row>
    <row r="68" spans="1:7" x14ac:dyDescent="0.3">
      <c r="A68" t="e">
        <f>SUM(A66:A67)</f>
        <v>#REF!</v>
      </c>
      <c r="C68" t="e">
        <f>SUM(C66:C67)</f>
        <v>#REF!</v>
      </c>
      <c r="E68" t="e">
        <f>SUM(E66:E67)</f>
        <v>#REF!</v>
      </c>
      <c r="G68" t="e">
        <f>SUM(G66:G67)</f>
        <v>#REF!</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E37"/>
  <sheetViews>
    <sheetView workbookViewId="0">
      <selection activeCell="D13" sqref="D13"/>
    </sheetView>
  </sheetViews>
  <sheetFormatPr baseColWidth="10" defaultRowHeight="14.4" x14ac:dyDescent="0.3"/>
  <cols>
    <col min="1" max="1" width="48.5546875" bestFit="1" customWidth="1"/>
    <col min="3" max="3" width="32.5546875" bestFit="1" customWidth="1"/>
    <col min="5" max="5" width="12.5546875" bestFit="1" customWidth="1"/>
  </cols>
  <sheetData>
    <row r="2" spans="1:5" ht="15" thickBot="1" x14ac:dyDescent="0.35">
      <c r="A2" s="115" t="s">
        <v>14</v>
      </c>
      <c r="B2" s="1"/>
      <c r="C2" s="1" t="s">
        <v>216</v>
      </c>
      <c r="D2" s="1"/>
      <c r="E2" s="1" t="s">
        <v>150</v>
      </c>
    </row>
    <row r="3" spans="1:5" x14ac:dyDescent="0.3">
      <c r="A3" s="116"/>
      <c r="B3" s="1"/>
      <c r="C3" s="121"/>
      <c r="D3" s="1"/>
      <c r="E3" s="122"/>
    </row>
    <row r="4" spans="1:5" x14ac:dyDescent="0.3">
      <c r="A4" s="117" t="s">
        <v>195</v>
      </c>
      <c r="B4" s="1"/>
      <c r="C4" s="123">
        <v>22.5</v>
      </c>
      <c r="D4" s="1"/>
      <c r="E4" s="124" t="s">
        <v>217</v>
      </c>
    </row>
    <row r="5" spans="1:5" x14ac:dyDescent="0.3">
      <c r="A5" s="117" t="s">
        <v>196</v>
      </c>
      <c r="B5" s="1"/>
      <c r="C5" s="123">
        <v>30</v>
      </c>
      <c r="D5" s="1"/>
      <c r="E5" s="124" t="s">
        <v>218</v>
      </c>
    </row>
    <row r="6" spans="1:5" x14ac:dyDescent="0.3">
      <c r="A6" s="117" t="s">
        <v>197</v>
      </c>
      <c r="B6" s="1"/>
      <c r="C6" s="123">
        <v>42.5</v>
      </c>
      <c r="D6" s="1"/>
      <c r="E6" s="124" t="s">
        <v>219</v>
      </c>
    </row>
    <row r="7" spans="1:5" ht="15" thickBot="1" x14ac:dyDescent="0.35">
      <c r="A7" s="117" t="s">
        <v>198</v>
      </c>
      <c r="B7" s="1"/>
      <c r="C7" s="125">
        <v>50</v>
      </c>
      <c r="D7" s="1"/>
      <c r="E7" s="126" t="s">
        <v>98</v>
      </c>
    </row>
    <row r="8" spans="1:5" x14ac:dyDescent="0.3">
      <c r="A8" s="117" t="s">
        <v>199</v>
      </c>
      <c r="B8" s="1"/>
      <c r="C8" s="1"/>
      <c r="D8" s="1"/>
      <c r="E8" s="1"/>
    </row>
    <row r="9" spans="1:5" x14ac:dyDescent="0.3">
      <c r="A9" s="117" t="s">
        <v>200</v>
      </c>
      <c r="B9" s="1"/>
      <c r="C9" s="1"/>
      <c r="D9" s="1"/>
      <c r="E9" s="1"/>
    </row>
    <row r="10" spans="1:5" x14ac:dyDescent="0.3">
      <c r="A10" s="117" t="s">
        <v>201</v>
      </c>
      <c r="B10" s="1"/>
      <c r="C10" s="1"/>
      <c r="D10" s="1"/>
      <c r="E10" s="1"/>
    </row>
    <row r="11" spans="1:5" x14ac:dyDescent="0.3">
      <c r="A11" s="117" t="s">
        <v>202</v>
      </c>
      <c r="B11" s="1"/>
      <c r="C11" s="1"/>
      <c r="D11" s="1"/>
      <c r="E11" s="1"/>
    </row>
    <row r="12" spans="1:5" x14ac:dyDescent="0.3">
      <c r="A12" s="117" t="s">
        <v>105</v>
      </c>
      <c r="B12" s="1"/>
      <c r="C12" s="1"/>
      <c r="D12" s="1"/>
      <c r="E12" s="1"/>
    </row>
    <row r="13" spans="1:5" x14ac:dyDescent="0.3">
      <c r="A13" s="117" t="s">
        <v>203</v>
      </c>
      <c r="B13" s="1"/>
      <c r="C13" s="1"/>
      <c r="D13" s="1"/>
      <c r="E13" s="1"/>
    </row>
    <row r="14" spans="1:5" x14ac:dyDescent="0.3">
      <c r="A14" s="117" t="s">
        <v>204</v>
      </c>
      <c r="B14" s="1"/>
      <c r="C14" s="1"/>
      <c r="D14" s="1"/>
      <c r="E14" s="1"/>
    </row>
    <row r="15" spans="1:5" x14ac:dyDescent="0.3">
      <c r="A15" s="117" t="s">
        <v>205</v>
      </c>
      <c r="B15" s="1"/>
      <c r="C15" s="1"/>
      <c r="D15" s="1"/>
      <c r="E15" s="1"/>
    </row>
    <row r="16" spans="1:5" x14ac:dyDescent="0.3">
      <c r="A16" s="117" t="s">
        <v>206</v>
      </c>
      <c r="B16" s="1"/>
      <c r="C16" s="1"/>
      <c r="D16" s="1"/>
      <c r="E16" s="1"/>
    </row>
    <row r="17" spans="1:5" ht="15" thickBot="1" x14ac:dyDescent="0.35">
      <c r="A17" s="118" t="s">
        <v>207</v>
      </c>
      <c r="B17" s="1"/>
      <c r="C17" s="1"/>
      <c r="D17" s="1"/>
      <c r="E17" s="1"/>
    </row>
    <row r="18" spans="1:5" x14ac:dyDescent="0.3">
      <c r="A18" s="1"/>
      <c r="B18" s="1"/>
      <c r="C18" s="1"/>
      <c r="D18" s="1"/>
      <c r="E18" s="1"/>
    </row>
    <row r="19" spans="1:5" ht="15" thickBot="1" x14ac:dyDescent="0.35">
      <c r="A19" s="120" t="s">
        <v>208</v>
      </c>
      <c r="B19" s="1"/>
      <c r="C19" s="1"/>
      <c r="D19" s="1"/>
      <c r="E19" s="1"/>
    </row>
    <row r="20" spans="1:5" x14ac:dyDescent="0.3">
      <c r="A20" s="116"/>
      <c r="B20" s="1"/>
      <c r="C20" s="1"/>
      <c r="D20" s="1"/>
      <c r="E20" s="1"/>
    </row>
    <row r="21" spans="1:5" x14ac:dyDescent="0.3">
      <c r="A21" s="117" t="s">
        <v>195</v>
      </c>
      <c r="B21" s="1"/>
      <c r="C21" s="1"/>
      <c r="D21" s="1"/>
      <c r="E21" s="1"/>
    </row>
    <row r="22" spans="1:5" x14ac:dyDescent="0.3">
      <c r="A22" s="117" t="s">
        <v>196</v>
      </c>
      <c r="B22" s="1"/>
      <c r="C22" s="1"/>
      <c r="D22" s="1"/>
      <c r="E22" s="1"/>
    </row>
    <row r="23" spans="1:5" x14ac:dyDescent="0.3">
      <c r="A23" s="117" t="s">
        <v>197</v>
      </c>
      <c r="B23" s="1"/>
      <c r="C23" s="1"/>
      <c r="D23" s="1"/>
      <c r="E23" s="1"/>
    </row>
    <row r="24" spans="1:5" x14ac:dyDescent="0.3">
      <c r="A24" s="117" t="s">
        <v>198</v>
      </c>
      <c r="B24" s="1"/>
      <c r="C24" s="1"/>
      <c r="D24" s="1"/>
      <c r="E24" s="1"/>
    </row>
    <row r="25" spans="1:5" x14ac:dyDescent="0.3">
      <c r="A25" s="117" t="s">
        <v>199</v>
      </c>
      <c r="B25" s="1"/>
      <c r="C25" s="1"/>
      <c r="D25" s="1"/>
      <c r="E25" s="1"/>
    </row>
    <row r="26" spans="1:5" x14ac:dyDescent="0.3">
      <c r="A26" s="117" t="s">
        <v>200</v>
      </c>
      <c r="B26" s="1"/>
      <c r="C26" s="1"/>
      <c r="D26" s="1"/>
      <c r="E26" s="1"/>
    </row>
    <row r="27" spans="1:5" x14ac:dyDescent="0.3">
      <c r="A27" s="117" t="s">
        <v>201</v>
      </c>
      <c r="B27" s="1"/>
      <c r="C27" s="1"/>
      <c r="D27" s="1"/>
      <c r="E27" s="1"/>
    </row>
    <row r="28" spans="1:5" x14ac:dyDescent="0.3">
      <c r="A28" s="117" t="s">
        <v>202</v>
      </c>
      <c r="B28" s="1"/>
      <c r="C28" s="1"/>
      <c r="D28" s="1"/>
      <c r="E28" s="1"/>
    </row>
    <row r="29" spans="1:5" x14ac:dyDescent="0.3">
      <c r="A29" s="117" t="s">
        <v>105</v>
      </c>
      <c r="B29" s="1"/>
      <c r="C29" s="1"/>
      <c r="D29" s="1"/>
      <c r="E29" s="1"/>
    </row>
    <row r="30" spans="1:5" x14ac:dyDescent="0.3">
      <c r="A30" s="117" t="s">
        <v>203</v>
      </c>
      <c r="B30" s="1"/>
      <c r="C30" s="1"/>
      <c r="D30" s="1"/>
      <c r="E30" s="1"/>
    </row>
    <row r="31" spans="1:5" x14ac:dyDescent="0.3">
      <c r="A31" s="117" t="s">
        <v>204</v>
      </c>
      <c r="B31" s="1"/>
      <c r="C31" s="1"/>
      <c r="D31" s="1"/>
      <c r="E31" s="1"/>
    </row>
    <row r="32" spans="1:5" x14ac:dyDescent="0.3">
      <c r="A32" s="117" t="s">
        <v>205</v>
      </c>
      <c r="B32" s="1"/>
      <c r="C32" s="1"/>
      <c r="D32" s="1"/>
      <c r="E32" s="1"/>
    </row>
    <row r="33" spans="1:5" x14ac:dyDescent="0.3">
      <c r="A33" s="117" t="s">
        <v>206</v>
      </c>
      <c r="B33" s="1"/>
      <c r="C33" s="1"/>
      <c r="D33" s="1"/>
      <c r="E33" s="1"/>
    </row>
    <row r="34" spans="1:5" x14ac:dyDescent="0.3">
      <c r="A34" s="117" t="s">
        <v>207</v>
      </c>
      <c r="B34" s="1"/>
      <c r="C34" s="1"/>
      <c r="D34" s="1"/>
      <c r="E34" s="1"/>
    </row>
    <row r="35" spans="1:5" ht="15" thickBot="1" x14ac:dyDescent="0.35">
      <c r="A35" s="118" t="s">
        <v>209</v>
      </c>
      <c r="B35" s="1"/>
      <c r="C35" s="1"/>
      <c r="D35" s="1"/>
      <c r="E35" s="1"/>
    </row>
    <row r="36" spans="1:5" x14ac:dyDescent="0.3">
      <c r="A36" s="117" t="s">
        <v>207</v>
      </c>
    </row>
    <row r="37" spans="1:5" ht="15" thickBot="1" x14ac:dyDescent="0.35">
      <c r="A37" s="118" t="s">
        <v>209</v>
      </c>
    </row>
  </sheetData>
  <sheetProtection password="C5FD" sheet="1" objects="1" scenarios="1"/>
  <pageMargins left="0.7" right="0.7" top="0.78740157499999996" bottom="0.78740157499999996"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vt:i4>
      </vt:variant>
    </vt:vector>
  </HeadingPairs>
  <TitlesOfParts>
    <vt:vector size="9" baseType="lpstr">
      <vt:lpstr>Stammdaten Integration</vt:lpstr>
      <vt:lpstr> Übergangsfrist</vt:lpstr>
      <vt:lpstr>Anl. Personal HKJGB</vt:lpstr>
      <vt:lpstr>Erläuterungen</vt:lpstr>
      <vt:lpstr>Gruppenreduzierung Integration</vt:lpstr>
      <vt:lpstr>Anlage PersonalHessKiföG</vt:lpstr>
      <vt:lpstr>Tabelle1</vt:lpstr>
      <vt:lpstr>Quelle Drop Down Ausbildung</vt:lpstr>
      <vt:lpstr>'Anl. Personal HKJGB'!Druckbereich</vt:lpstr>
    </vt:vector>
  </TitlesOfParts>
  <Company>HMAFG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dilger</dc:creator>
  <cp:lastModifiedBy>Feller, Evelyn</cp:lastModifiedBy>
  <cp:lastPrinted>2018-07-02T12:46:13Z</cp:lastPrinted>
  <dcterms:created xsi:type="dcterms:W3CDTF">2011-08-04T14:28:09Z</dcterms:created>
  <dcterms:modified xsi:type="dcterms:W3CDTF">2022-03-01T11:47:21Z</dcterms:modified>
</cp:coreProperties>
</file>